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31年度\05_決算統計\00_H29決算ベース財政状況資料（追加分）\05_★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c r="BE35" i="10" s="1"/>
  <c r="BE36"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<sst xmlns="http://schemas.openxmlformats.org/spreadsheetml/2006/main" count="1121" uniqueCount="614">
  <si>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</si>
  <si>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</si>
  <si>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</si>
  <si>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</si>
  <si>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</si>
  <si>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</si>
  <si>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</si>
  <si>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</si>
  <si>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</si>
  <si>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</si>
  <si>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</si>
  <si>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</si>
  <si>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</si>
  <si>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</si>
  <si>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</si>
  <si>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</si>
  <si>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</si>
  <si>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</si>
  <si>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</si>
  <si>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</si>
  <si>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</si>
  <si>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</si>
  <si>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</si>
  <si>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</si>
  <si>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</si>
  <si>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</si>
  <si>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</si>
  <si>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</si>
  <si>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</si>
  <si>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</si>
  <si>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</si>
  <si>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</si>
  <si>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</si>
  <si>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</si>
  <si>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</si>
  <si>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</si>
  <si>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</si>
  <si>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</si>
  <si>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</si>
  <si>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</si>
  <si>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</si>
  <si>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</si>
  <si>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</si>
  <si>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</si>
  <si>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</si>
  <si>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</si>
  <si>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</si>
  <si>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</si>
  <si>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</si>
  <si>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</si>
  <si>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</si>
  <si>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</si>
  <si>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</si>
  <si>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</si>
  <si>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</si>
  <si>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</si>
  <si>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</si>
  <si>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</si>
  <si>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</si>
  <si>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</si>
  <si>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</si>
  <si>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</si>
  <si>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</si>
  <si>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</si>
  <si>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</si>
  <si>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</si>
  <si>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</si>
  <si>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</si>
  <si>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</si>
  <si>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</si>
  <si>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</si>
  <si>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</si>
  <si>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</si>
  <si>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</si>
  <si>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</si>
  <si>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</si>
  <si>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</si>
  <si>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</si>
  <si>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</si>
  <si>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</si>
  <si>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</si>
  <si>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</si>
  <si>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</si>
  <si>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</si>
  <si>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</si>
  <si>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</si>
  <si>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</si>
  <si>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</si>
  <si>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</si>
  <si>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</si>
  <si>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</si>
  <si>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八千代町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</si>
  <si>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</si>
  <si>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</si>
  <si>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</si>
  <si>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</si>
  <si>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</si>
  <si>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</si>
  <si>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</si>
  <si>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</si>
  <si>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</si>
  <si>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</si>
  <si>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</si>
  <si>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</si>
  <si>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</si>
  <si>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</si>
  <si>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</si>
  <si>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</si>
  <si>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</si>
  <si>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</si>
  <si>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</si>
  <si>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</si>
  <si>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</si>
  <si>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</si>
  <si>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</si>
  <si>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</si>
  <si>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</si>
  <si>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</si>
  <si>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</si>
  <si>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</si>
  <si>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</si>
  <si>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</si>
  <si>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</si>
  <si>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</si>
  <si>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</si>
  <si>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</si>
  <si>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</si>
  <si>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</si>
  <si>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</si>
  <si>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</si>
  <si>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</si>
  <si>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</si>
  <si>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</si>
  <si>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</si>
  <si>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</si>
  <si>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</si>
  <si>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</si>
  <si>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</si>
  <si>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</si>
  <si>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</si>
  <si>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</si>
  <si>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</si>
  <si>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</si>
  <si>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</si>
  <si>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</si>
  <si>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</si>
  <si>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</si>
  <si>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</si>
  <si>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</si>
  <si>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</si>
  <si>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</si>
  <si>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</si>
  <si>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</si>
  <si>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</si>
  <si>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</si>
  <si>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</si>
  <si>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</si>
  <si>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</si>
  <si>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</si>
  <si>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</si>
  <si>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</si>
  <si>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</si>
  <si>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</si>
  <si>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</si>
  <si>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</si>
  <si>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</si>
  <si>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</si>
  <si>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</si>
  <si>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</si>
  <si>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</si>
  <si>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</si>
  <si>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</si>
  <si>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</si>
  <si>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</si>
  <si>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</si>
  <si>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</si>
  <si>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</si>
  <si>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</si>
  <si>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</si>
  <si>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</si>
  <si>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</si>
  <si>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</si>
  <si>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</si>
  <si>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</si>
  <si>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</si>
  <si>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</si>
  <si>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</si>
  <si>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</si>
  <si>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</si>
  <si>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</si>
  <si>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</si>
  <si>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</si>
  <si>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</si>
  <si>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</si>
  <si>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</si>
  <si>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</si>
  <si>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</si>
  <si>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</si>
  <si>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</si>
  <si>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</si>
  <si>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</si>
  <si>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</si>
  <si>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</si>
  <si>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</si>
  <si>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</si>
  <si>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</si>
  <si>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</si>
  <si>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茨城県八千代町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</si>
  <si>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</si>
  <si>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</si>
  <si>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</si>
  <si>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</si>
  <si>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</si>
  <si>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</si>
  <si>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</si>
  <si>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</si>
  <si>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</si>
  <si>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</si>
  <si>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</si>
  <si>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</si>
  <si>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</si>
  <si>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</si>
  <si>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</si>
  <si>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</si>
  <si>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</si>
  <si>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</si>
  <si>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</si>
  <si>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</si>
  <si>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</si>
  <si>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</si>
  <si>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</si>
  <si>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</si>
  <si>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</si>
  <si>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</si>
  <si>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</si>
  <si>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</si>
  <si>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</si>
  <si>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</si>
  <si>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</si>
  <si>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</si>
  <si>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</si>
  <si>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</si>
  <si>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</si>
  <si>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</si>
  <si>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</si>
  <si>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</si>
  <si>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</si>
  <si>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</si>
  <si>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</si>
  <si>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</si>
  <si>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</si>
  <si>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</si>
  <si>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</si>
  <si>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</si>
  <si>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</si>
  <si>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</si>
  <si>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</si>
  <si>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</si>
  <si>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</si>
  <si>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</si>
  <si>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</si>
  <si>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</si>
  <si>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</si>
  <si>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</si>
  <si>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</si>
  <si>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</si>
  <si>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</si>
  <si>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</si>
  <si>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</si>
  <si>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</si>
  <si>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</si>
  <si>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</si>
  <si>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</si>
  <si>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</si>
  <si>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</si>
  <si>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</si>
  <si>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</si>
  <si>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</si>
  <si>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</si>
  <si>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</si>
  <si>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</si>
  <si>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</si>
  <si>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</si>
  <si>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</si>
  <si>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</si>
  <si>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</si>
  <si>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</si>
  <si>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</si>
  <si>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</si>
  <si>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</si>
  <si>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</si>
  <si>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</si>
  <si>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</si>
  <si>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</si>
  <si>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</si>
  <si>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</si>
  <si>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</si>
  <si>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</si>
  <si>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</si>
  <si>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</si>
  <si>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</si>
  <si>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</si>
  <si>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</si>
  <si>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</si>
  <si>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</si>
  <si>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</si>
  <si>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</si>
  <si>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</si>
  <si>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</si>
  <si>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</si>
  <si>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</si>
  <si>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</si>
  <si>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</si>
  <si>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</si>
  <si>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</si>
  <si>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</si>
  <si>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</si>
  <si>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</si>
  <si>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</si>
  <si>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</si>
  <si>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</si>
  <si>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</si>
  <si>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</si>
  <si>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</si>
  <si>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</si>
  <si>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</si>
  <si>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</si>
  <si>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</si>
  <si>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</si>
  <si>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</si>
  <si>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</si>
  <si>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</si>
  <si>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</si>
  <si>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</si>
  <si>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</si>
  <si>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</si>
  <si>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</si>
  <si>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</si>
  <si>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</si>
  <si>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</si>
  <si>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</si>
  <si>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</si>
  <si>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</si>
  <si>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</si>
  <si>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</si>
  <si>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</si>
  <si>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</si>
  <si>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</si>
  <si>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</si>
  <si>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</si>
  <si>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</si>
  <si>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</si>
  <si>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</si>
  <si>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</si>
  <si>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</si>
  <si>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</si>
  <si>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茨城県八千代町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</si>
  <si>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</si>
  <si>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</si>
  <si>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</si>
  <si>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</si>
  <si>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</si>
  <si>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</si>
  <si>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</si>
  <si>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</si>
  <si>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</si>
  <si>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</si>
  <si>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</si>
  <si>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</si>
  <si>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</si>
  <si>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</si>
  <si>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</si>
  <si>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</si>
  <si>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</si>
  <si>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</si>
  <si>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</si>
  <si>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</si>
  <si>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</si>
  <si>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</si>
  <si>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</si>
  <si>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</si>
  <si>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</si>
  <si>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</si>
  <si>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</si>
  <si>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</si>
  <si>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</si>
  <si>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</si>
  <si>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</si>
  <si>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</si>
  <si>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</si>
  <si>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</si>
  <si>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</si>
  <si>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</si>
  <si>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</si>
  <si>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</si>
  <si>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</si>
  <si>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</si>
  <si>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</si>
  <si>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</si>
  <si>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</si>
  <si>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</si>
  <si>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</si>
  <si>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</si>
  <si>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</si>
  <si>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</si>
  <si>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</si>
  <si>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</si>
  <si>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</si>
  <si>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</si>
  <si>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</si>
  <si>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</si>
  <si>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</si>
  <si>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</si>
  <si>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</si>
  <si>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</si>
  <si>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</si>
  <si>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</si>
  <si>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</si>
  <si>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</si>
  <si>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</si>
  <si>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</si>
  <si>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</si>
  <si>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</si>
  <si>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</si>
  <si>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</si>
  <si>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</si>
  <si>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</si>
  <si>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</si>
  <si>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</si>
  <si>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</si>
  <si>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</si>
  <si>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</si>
  <si>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</si>
  <si>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</si>
  <si>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</si>
  <si>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</si>
  <si>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</si>
  <si>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</si>
  <si>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</si>
  <si>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</si>
  <si>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</si>
  <si>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</si>
  <si>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</si>
  <si>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</si>
  <si>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</si>
  <si>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</si>
  <si>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</si>
  <si>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</si>
  <si>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</si>
  <si>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</si>
  <si>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</si>
  <si>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</si>
  <si>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</si>
  <si>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</si>
  <si>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</si>
  <si>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</si>
  <si>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</si>
  <si>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</si>
  <si>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</si>
  <si>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</si>
  <si>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</si>
  <si>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</si>
  <si>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</si>
  <si>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</si>
  <si>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</si>
  <si>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</si>
  <si>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</si>
  <si>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中央土地区画整理事業特別会計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</si>
  <si>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</si>
  <si>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</si>
  <si>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</si>
  <si>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</si>
  <si>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</si>
  <si>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</si>
  <si>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</si>
  <si>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</si>
  <si>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</si>
  <si>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</si>
  <si>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</si>
  <si>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</si>
  <si>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</si>
  <si>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</si>
  <si>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</si>
  <si>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</si>
  <si>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</si>
  <si>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</si>
  <si>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</si>
  <si>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</si>
  <si>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</si>
  <si>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</si>
  <si>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</si>
  <si>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</si>
  <si>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</si>
  <si>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</si>
  <si>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</si>
  <si>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</si>
  <si>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</si>
  <si>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</si>
  <si>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</si>
  <si>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</si>
  <si>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</si>
  <si>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</si>
  <si>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</si>
  <si>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</si>
  <si>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</si>
  <si>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</si>
  <si>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</si>
  <si>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</si>
  <si>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</si>
  <si>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</si>
  <si>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</si>
  <si>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</si>
  <si>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</si>
  <si>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</si>
  <si>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</si>
  <si>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</si>
  <si>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</si>
  <si>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</si>
  <si>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</si>
  <si>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</si>
  <si>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</si>
  <si>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</si>
  <si>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</si>
  <si>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</si>
  <si>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</si>
  <si>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</si>
  <si>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</si>
  <si>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</si>
  <si>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</si>
  <si>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</si>
  <si>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</si>
  <si>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</si>
  <si>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</si>
  <si>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</si>
  <si>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</si>
  <si>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</si>
  <si>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</si>
  <si>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</si>
  <si>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</si>
  <si>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</si>
  <si>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</si>
  <si>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</si>
  <si>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</si>
  <si>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</si>
  <si>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</si>
  <si>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</si>
  <si>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</si>
  <si>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</si>
  <si>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</si>
  <si>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</si>
  <si>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</si>
  <si>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</si>
  <si>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</si>
  <si>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</si>
  <si>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</si>
  <si>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</si>
  <si>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1.62</t>
  </si>
  <si>
    <t>水道事業会計</t>
  </si>
  <si>
    <t>一般会計</t>
  </si>
  <si>
    <t>国民健康保険特別会計</t>
  </si>
  <si>
    <t>中央土地区画整理事業特別会計</t>
  </si>
  <si>
    <t>介護保険特別会計（保険事業勘定）</t>
  </si>
  <si>
    <t>下水道事業特別会計</t>
  </si>
  <si>
    <t>農業集落排水事業特別会計</t>
  </si>
  <si>
    <t>後期高齢者医療特別会計</t>
  </si>
  <si>
    <t>その他会計（赤字）</t>
  </si>
  <si>
    <t>その他会計（黒字）</t>
  </si>
  <si>
    <t>茨城県市町村総合事務組合　一般会計</t>
  </si>
  <si>
    <t>茨城県市町村総合事務組合　県民交通災害共済事業特別会計</t>
  </si>
  <si>
    <t>茨城租税債権管理機構</t>
  </si>
  <si>
    <t>茨城県後期高齢者医療広域連合　一般会計</t>
  </si>
  <si>
    <t>茨城県後期高齢者医療広域連合　後期高齢医療特別会計</t>
  </si>
  <si>
    <t>茨城西南地方広域市町村圏事務組合　一般会計</t>
  </si>
  <si>
    <t>茨城西南地方広域市町村圏事務組合　利根老人ホーム事業特別会計</t>
  </si>
  <si>
    <t>茨城西南地方広域市町村圏事務組合　特殊湛水防除事業特別会計</t>
  </si>
  <si>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2"/>
  </si>
  <si>
    <t>下妻地方広域事務組合　フィットネスパーク・きぬ特別会計</t>
  </si>
  <si>
    <t>下妻地方広域事務組合　城山公苑特別会計</t>
  </si>
  <si>
    <t>下妻地方広域事務組合　クリーンポート・きぬ特別会計</t>
  </si>
  <si>
    <t>下妻地方広域事務組合　ヘキサホール・きぬ特別会計</t>
  </si>
  <si>
    <t>下妻地方広域事務組合　クリーンパーク・きぬ特別会計</t>
  </si>
  <si>
    <t>八千代町ふるさと公社</t>
    <rPh sb="0" eb="4">
      <t>ヤチヨマチ</t>
    </rPh>
    <rPh sb="8" eb="10">
      <t>コウシャ</t>
    </rPh>
    <phoneticPr fontId="2"/>
  </si>
  <si>
    <t>八千代町土地開発公社</t>
    <rPh sb="0" eb="4">
      <t>ヤチヨマチ</t>
    </rPh>
    <rPh sb="4" eb="6">
      <t>トチ</t>
    </rPh>
    <rPh sb="6" eb="8">
      <t>カイハツ</t>
    </rPh>
    <rPh sb="8" eb="10">
      <t>コウシャ</t>
    </rPh>
    <phoneticPr fontId="2"/>
  </si>
  <si>
    <t>▲11</t>
    <phoneticPr fontId="2"/>
  </si>
  <si>
    <t>-</t>
    <phoneticPr fontId="2"/>
  </si>
  <si>
    <t>-</t>
    <phoneticPr fontId="2"/>
  </si>
  <si>
    <t>-</t>
    <phoneticPr fontId="2"/>
  </si>
  <si>
    <t>-</t>
    <phoneticPr fontId="2"/>
  </si>
  <si>
    <t>-</t>
    <phoneticPr fontId="2"/>
  </si>
  <si>
    <t>-</t>
    <phoneticPr fontId="2"/>
  </si>
  <si>
    <t>-</t>
    <phoneticPr fontId="2"/>
  </si>
  <si>
    <t>公共施設整備基金</t>
    <phoneticPr fontId="11"/>
  </si>
  <si>
    <t>義務教育施設整備基金</t>
    <phoneticPr fontId="11"/>
  </si>
  <si>
    <t>地域福祉基金</t>
    <phoneticPr fontId="11"/>
  </si>
  <si>
    <t>国際交流基金</t>
    <phoneticPr fontId="11"/>
  </si>
  <si>
    <t>ふるさと創生基金</t>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</si>
  <si>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</si>
  <si>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</si>
  <si>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</si>
  <si>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</si>
  <si>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</si>
  <si>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</si>
  <si>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</si>
  <si>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</si>
  <si>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</si>
  <si>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</si>
  <si>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</si>
  <si>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</si>
  <si>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</si>
  <si>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</si>
  <si>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</si>
  <si>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</si>
  <si>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については類似団体と比較して低い水準にあり，近年も減少傾向にある。しかし，単年度での実質公債費比率は若干増加している。これは平成２５年度借入の全国防災事業債の元金償還開始及び公営企業への地方債の償還の財源に充てたと認められる繰入金の増等が主な要因である。将来負担比率については前年度数値から７．４ポイント減となり，減少傾向であるが，今後給食センター施設更新事業に係る地方債発行により，将来負担比率及び実質公債費比率ともに増加することが予想される。また平成２８年度に起債した中学校校舎改築事業債５億６千５１０万円の元金償還が令和元年度から開始し，元利償還金が増加していくことが考えられるため，これまで以上に公債費の適正化に取り組んでいく必要がある。</t>
    <phoneticPr fontId="5"/>
  </si>
  <si>
    <t>　将来負担比率については類似団体と比べ高い水準にあるが，前年度数値から７．４ポイント減となっている。これは平成２９年度事業に係る地方債の発行減により，地方債現在高が減少したことや，将来負担額に充当可能な基金等の財源が増加したことが主な要因である。しかし，今後給食センター施設更新事業に係る地方債発行により，将来負担比率は増加することが予想される。また，有形固定資産減価償却率は類似団体平均を若干上回っており，公民館や体育館・B＆Gプールの減価償却率は８０％を超えているため，それに伴う経費及び起債により将来負担が増加していくことが考えられる。公共施設等総合管理計画に基づいた計画的かつ効率的な施設等の維持管理に努めていくことが肝要である。</t>
    <rPh sb="62" eb="63">
      <t>カカ</t>
    </rPh>
    <rPh sb="64" eb="67">
      <t>チホウサイ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</si>
</sst>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5" xfId="5" applyNumberFormat="1" applyFont="1" applyFill="1" applyBorder="1" applyAlignment="1" applyProtection="1">
      <alignment horizontal="right" vertical="center" wrapText="1"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92698</c:v>
                </c:pt>
                <c:pt idx="1">
                  <c:v>78556</c:v>
                </c:pt>
                <c:pt idx="2">
                  <c:v>87924</c:v>
                </c:pt>
                <c:pt idx="3">
                  <c:v>85078</c:v>
                </c:pt>
                <c:pt idx="4">
                  <c:v>65052</c:v>
                </c:pt>
              </c:numCache>
            </c:numRef>
          </c:val>
          <c:smooth val="0"/>
          <c:extLst xmlns:c16r2="http://schemas.microsoft.com/office/drawing/2015/06/chart">
            <c:ext xmlns:c16="http://schemas.microsoft.com/office/drawing/2014/chart" uri="{C3380CC4-5D6E-409C-BE32-E72D297353CC}">
              <c16:uniqueId val="{00000000-9D4A-47C4-A160-5B63378CC7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43754</c:v>
                </c:pt>
                <c:pt idx="1">
                  <c:v>68721</c:v>
                </c:pt>
                <c:pt idx="2">
                  <c:v>37971</c:v>
                </c:pt>
                <c:pt idx="3">
                  <c:v>52629</c:v>
                </c:pt>
                <c:pt idx="4">
                  <c:v>25515</c:v>
                </c:pt>
              </c:numCache>
            </c:numRef>
          </c:val>
          <c:smooth val="0"/>
          <c:extLst xmlns:c16r2="http://schemas.microsoft.com/office/drawing/2015/06/chart">
            <c:ext xmlns:c16="http://schemas.microsoft.com/office/drawing/2014/chart" uri="{C3380CC4-5D6E-409C-BE32-E72D297353CC}">
              <c16:uniqueId val="{00000001-9D4A-47C4-A160-5B63378CC7A5}"/>
            </c:ext>
          </c:extLst>
        </c:ser>
        <c:dLbls>
          <c:showLegendKey val="0"/>
          <c:showVal val="0"/>
          <c:showCatName val="0"/>
          <c:showSerName val="0"/>
          <c:showPercent val="0"/>
          <c:showBubbleSize val="0"/>
        </c:dLbls>
        <c:marker val="1"/>
        <c:smooth val="0"/>
        <c:axId val="696341552"/>
        <c:axId val="696345080"/>
      </c:lineChart>
      <c:catAx>
        <c:axId val="696341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6345080"/>
        <c:crosses val="autoZero"/>
        <c:auto val="1"/>
        <c:lblAlgn val="ctr"/>
        <c:lblOffset val="100"/>
        <c:tickLblSkip val="1"/>
        <c:tickMarkSkip val="1"/>
        <c:noMultiLvlLbl val="0"/>
      </c:catAx>
      <c:valAx>
        <c:axId val="6963450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6341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9.66</c:v>
                </c:pt>
                <c:pt idx="1">
                  <c:v>10.6</c:v>
                </c:pt>
                <c:pt idx="2">
                  <c:v>10.43</c:v>
                </c:pt>
                <c:pt idx="3">
                  <c:v>9.1199999999999992</c:v>
                </c:pt>
                <c:pt idx="4">
                  <c:v>9.56</c:v>
                </c:pt>
              </c:numCache>
            </c:numRef>
          </c:val>
          <c:extLst xmlns:c16r2="http://schemas.microsoft.com/office/drawing/2015/06/chart">
            <c:ext xmlns:c16="http://schemas.microsoft.com/office/drawing/2014/chart" uri="{C3380CC4-5D6E-409C-BE32-E72D297353CC}">
              <c16:uniqueId val="{00000000-EA81-4D1C-9096-CBBA4BA05E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15.98</c:v>
                </c:pt>
                <c:pt idx="1">
                  <c:v>17.62</c:v>
                </c:pt>
                <c:pt idx="2">
                  <c:v>17.420000000000002</c:v>
                </c:pt>
                <c:pt idx="3">
                  <c:v>17.71</c:v>
                </c:pt>
                <c:pt idx="4">
                  <c:v>17.670000000000002</c:v>
                </c:pt>
              </c:numCache>
            </c:numRef>
          </c:val>
          <c:extLst xmlns:c16r2="http://schemas.microsoft.com/office/drawing/2015/06/chart">
            <c:ext xmlns:c16="http://schemas.microsoft.com/office/drawing/2014/chart" uri="{C3380CC4-5D6E-409C-BE32-E72D297353CC}">
              <c16:uniqueId val="{00000001-EA81-4D1C-9096-CBBA4BA05EEF}"/>
            </c:ext>
          </c:extLst>
        </c:ser>
        <c:dLbls>
          <c:showLegendKey val="0"/>
          <c:showVal val="0"/>
          <c:showCatName val="0"/>
          <c:showSerName val="0"/>
          <c:showPercent val="0"/>
          <c:showBubbleSize val="0"/>
        </c:dLbls>
        <c:gapWidth val="250"/>
        <c:overlap val="100"/>
        <c:axId val="969948416"/>
        <c:axId val="969956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2.97</c:v>
                </c:pt>
                <c:pt idx="1">
                  <c:v>2.14</c:v>
                </c:pt>
                <c:pt idx="2">
                  <c:v>0.23</c:v>
                </c:pt>
                <c:pt idx="3">
                  <c:v>-1.62</c:v>
                </c:pt>
                <c:pt idx="4">
                  <c:v>0.45</c:v>
                </c:pt>
              </c:numCache>
            </c:numRef>
          </c:val>
          <c:smooth val="0"/>
          <c:extLst xmlns:c16r2="http://schemas.microsoft.com/office/drawing/2015/06/chart">
            <c:ext xmlns:c16="http://schemas.microsoft.com/office/drawing/2014/chart" uri="{C3380CC4-5D6E-409C-BE32-E72D297353CC}">
              <c16:uniqueId val="{00000002-EA81-4D1C-9096-CBBA4BA05EEF}"/>
            </c:ext>
          </c:extLst>
        </c:ser>
        <c:dLbls>
          <c:showLegendKey val="0"/>
          <c:showVal val="0"/>
          <c:showCatName val="0"/>
          <c:showSerName val="0"/>
          <c:showPercent val="0"/>
          <c:showBubbleSize val="0"/>
        </c:dLbls>
        <c:marker val="1"/>
        <c:smooth val="0"/>
        <c:axId val="969948416"/>
        <c:axId val="969956256"/>
      </c:lineChart>
      <c:catAx>
        <c:axId val="96994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9956256"/>
        <c:crosses val="autoZero"/>
        <c:auto val="1"/>
        <c:lblAlgn val="ctr"/>
        <c:lblOffset val="100"/>
        <c:tickLblSkip val="1"/>
        <c:tickMarkSkip val="1"/>
        <c:noMultiLvlLbl val="0"/>
      </c:catAx>
      <c:valAx>
        <c:axId val="96995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94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4F33-4CA7-9CBF-60B884902E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F33-4CA7-9CBF-60B884902E3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0.06</c:v>
                </c:pt>
                <c:pt idx="4">
                  <c:v>#N/A</c:v>
                </c:pt>
                <c:pt idx="5">
                  <c:v>7.0000000000000007E-2</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2-4F33-4CA7-9CBF-60B884902E3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0.08</c:v>
                </c:pt>
                <c:pt idx="4">
                  <c:v>#N/A</c:v>
                </c:pt>
                <c:pt idx="5">
                  <c:v>7.0000000000000007E-2</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3-4F33-4CA7-9CBF-60B884902E3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0.23</c:v>
                </c:pt>
                <c:pt idx="2">
                  <c:v>#N/A</c:v>
                </c:pt>
                <c:pt idx="3">
                  <c:v>0.16</c:v>
                </c:pt>
                <c:pt idx="4">
                  <c:v>#N/A</c:v>
                </c:pt>
                <c:pt idx="5">
                  <c:v>0.17</c:v>
                </c:pt>
                <c:pt idx="6">
                  <c:v>#N/A</c:v>
                </c:pt>
                <c:pt idx="7">
                  <c:v>0.2</c:v>
                </c:pt>
                <c:pt idx="8">
                  <c:v>#N/A</c:v>
                </c:pt>
                <c:pt idx="9">
                  <c:v>0.24</c:v>
                </c:pt>
              </c:numCache>
            </c:numRef>
          </c:val>
          <c:extLst xmlns:c16r2="http://schemas.microsoft.com/office/drawing/2015/06/chart">
            <c:ext xmlns:c16="http://schemas.microsoft.com/office/drawing/2014/chart" uri="{C3380CC4-5D6E-409C-BE32-E72D297353CC}">
              <c16:uniqueId val="{00000004-4F33-4CA7-9CBF-60B884902E35}"/>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0.99</c:v>
                </c:pt>
                <c:pt idx="2">
                  <c:v>#N/A</c:v>
                </c:pt>
                <c:pt idx="3">
                  <c:v>1.05</c:v>
                </c:pt>
                <c:pt idx="4">
                  <c:v>#N/A</c:v>
                </c:pt>
                <c:pt idx="5">
                  <c:v>1.56</c:v>
                </c:pt>
                <c:pt idx="6">
                  <c:v>#N/A</c:v>
                </c:pt>
                <c:pt idx="7">
                  <c:v>2</c:v>
                </c:pt>
                <c:pt idx="8">
                  <c:v>#N/A</c:v>
                </c:pt>
                <c:pt idx="9">
                  <c:v>1.83</c:v>
                </c:pt>
              </c:numCache>
            </c:numRef>
          </c:val>
          <c:extLst xmlns:c16r2="http://schemas.microsoft.com/office/drawing/2015/06/chart">
            <c:ext xmlns:c16="http://schemas.microsoft.com/office/drawing/2014/chart" uri="{C3380CC4-5D6E-409C-BE32-E72D297353CC}">
              <c16:uniqueId val="{00000005-4F33-4CA7-9CBF-60B884902E35}"/>
            </c:ext>
          </c:extLst>
        </c:ser>
        <c:ser>
          <c:idx val="6"/>
          <c:order val="6"/>
          <c:tx>
            <c:strRef>
              <c:f>データシート!$A$33</c:f>
              <c:strCache>
                <c:ptCount val="1"/>
                <c:pt idx="0">
                  <c:v>中央土地区画整理事業特別会計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c:v>
                </c:pt>
                <c:pt idx="2">
                  <c:v>#N/A</c:v>
                </c:pt>
                <c:pt idx="3">
                  <c:v>1.19</c:v>
                </c:pt>
                <c:pt idx="4">
                  <c:v>#N/A</c:v>
                </c:pt>
                <c:pt idx="5">
                  <c:v>1.28</c:v>
                </c:pt>
                <c:pt idx="6">
                  <c:v>#N/A</c:v>
                </c:pt>
                <c:pt idx="7">
                  <c:v>1.41</c:v>
                </c:pt>
                <c:pt idx="8">
                  <c:v>#N/A</c:v>
                </c:pt>
                <c:pt idx="9">
                  <c:v>2.9</c:v>
                </c:pt>
              </c:numCache>
            </c:numRef>
          </c:val>
          <c:extLst xmlns:c16r2="http://schemas.microsoft.com/office/drawing/2015/06/chart">
            <c:ext xmlns:c16="http://schemas.microsoft.com/office/drawing/2014/chart" uri="{C3380CC4-5D6E-409C-BE32-E72D297353CC}">
              <c16:uniqueId val="{00000006-4F33-4CA7-9CBF-60B884902E3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2.2599999999999998</c:v>
                </c:pt>
                <c:pt idx="2">
                  <c:v>#N/A</c:v>
                </c:pt>
                <c:pt idx="3">
                  <c:v>1.71</c:v>
                </c:pt>
                <c:pt idx="4">
                  <c:v>#N/A</c:v>
                </c:pt>
                <c:pt idx="5">
                  <c:v>1.85</c:v>
                </c:pt>
                <c:pt idx="6">
                  <c:v>#N/A</c:v>
                </c:pt>
                <c:pt idx="7">
                  <c:v>3.97</c:v>
                </c:pt>
                <c:pt idx="8">
                  <c:v>#N/A</c:v>
                </c:pt>
                <c:pt idx="9">
                  <c:v>3.37</c:v>
                </c:pt>
              </c:numCache>
            </c:numRef>
          </c:val>
          <c:extLst xmlns:c16r2="http://schemas.microsoft.com/office/drawing/2015/06/chart">
            <c:ext xmlns:c16="http://schemas.microsoft.com/office/drawing/2014/chart" uri="{C3380CC4-5D6E-409C-BE32-E72D297353CC}">
              <c16:uniqueId val="{00000007-4F33-4CA7-9CBF-60B884902E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9.66</c:v>
                </c:pt>
                <c:pt idx="2">
                  <c:v>#N/A</c:v>
                </c:pt>
                <c:pt idx="3">
                  <c:v>10.6</c:v>
                </c:pt>
                <c:pt idx="4">
                  <c:v>#N/A</c:v>
                </c:pt>
                <c:pt idx="5">
                  <c:v>10.43</c:v>
                </c:pt>
                <c:pt idx="6">
                  <c:v>#N/A</c:v>
                </c:pt>
                <c:pt idx="7">
                  <c:v>9.11</c:v>
                </c:pt>
                <c:pt idx="8">
                  <c:v>#N/A</c:v>
                </c:pt>
                <c:pt idx="9">
                  <c:v>9.56</c:v>
                </c:pt>
              </c:numCache>
            </c:numRef>
          </c:val>
          <c:extLst xmlns:c16r2="http://schemas.microsoft.com/office/drawing/2015/06/chart">
            <c:ext xmlns:c16="http://schemas.microsoft.com/office/drawing/2014/chart" uri="{C3380CC4-5D6E-409C-BE32-E72D297353CC}">
              <c16:uniqueId val="{00000008-4F33-4CA7-9CBF-60B884902E3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16.190000000000001</c:v>
                </c:pt>
                <c:pt idx="2">
                  <c:v>#N/A</c:v>
                </c:pt>
                <c:pt idx="3">
                  <c:v>17.66</c:v>
                </c:pt>
                <c:pt idx="4">
                  <c:v>#N/A</c:v>
                </c:pt>
                <c:pt idx="5">
                  <c:v>19.690000000000001</c:v>
                </c:pt>
                <c:pt idx="6">
                  <c:v>#N/A</c:v>
                </c:pt>
                <c:pt idx="7">
                  <c:v>23.04</c:v>
                </c:pt>
                <c:pt idx="8">
                  <c:v>#N/A</c:v>
                </c:pt>
                <c:pt idx="9">
                  <c:v>25.94</c:v>
                </c:pt>
              </c:numCache>
            </c:numRef>
          </c:val>
          <c:extLst xmlns:c16r2="http://schemas.microsoft.com/office/drawing/2015/06/chart">
            <c:ext xmlns:c16="http://schemas.microsoft.com/office/drawing/2014/chart" uri="{C3380CC4-5D6E-409C-BE32-E72D297353CC}">
              <c16:uniqueId val="{00000009-4F33-4CA7-9CBF-60B884902E35}"/>
            </c:ext>
          </c:extLst>
        </c:ser>
        <c:dLbls>
          <c:showLegendKey val="0"/>
          <c:showVal val="0"/>
          <c:showCatName val="0"/>
          <c:showSerName val="0"/>
          <c:showPercent val="0"/>
          <c:showBubbleSize val="0"/>
        </c:dLbls>
        <c:gapWidth val="150"/>
        <c:overlap val="100"/>
        <c:axId val="696348216"/>
        <c:axId val="696347040"/>
      </c:barChart>
      <c:catAx>
        <c:axId val="696348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6347040"/>
        <c:crosses val="autoZero"/>
        <c:auto val="1"/>
        <c:lblAlgn val="ctr"/>
        <c:lblOffset val="100"/>
        <c:tickLblSkip val="1"/>
        <c:tickMarkSkip val="1"/>
        <c:noMultiLvlLbl val="0"/>
      </c:catAx>
      <c:valAx>
        <c:axId val="69634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6348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576</c:v>
                </c:pt>
                <c:pt idx="5">
                  <c:v>592</c:v>
                </c:pt>
                <c:pt idx="8">
                  <c:v>581</c:v>
                </c:pt>
                <c:pt idx="11">
                  <c:v>572</c:v>
                </c:pt>
                <c:pt idx="14">
                  <c:v>585</c:v>
                </c:pt>
              </c:numCache>
            </c:numRef>
          </c:val>
          <c:extLst xmlns:c16r2="http://schemas.microsoft.com/office/drawing/2015/06/chart">
            <c:ext xmlns:c16="http://schemas.microsoft.com/office/drawing/2014/chart" uri="{C3380CC4-5D6E-409C-BE32-E72D297353CC}">
              <c16:uniqueId val="{00000000-F58F-4450-ADEA-2EA47D64A4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58F-4450-ADEA-2EA47D64A4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48</c:v>
                </c:pt>
                <c:pt idx="3">
                  <c:v>44</c:v>
                </c:pt>
                <c:pt idx="6">
                  <c:v>39</c:v>
                </c:pt>
                <c:pt idx="9">
                  <c:v>33</c:v>
                </c:pt>
                <c:pt idx="12">
                  <c:v>25</c:v>
                </c:pt>
              </c:numCache>
            </c:numRef>
          </c:val>
          <c:extLst xmlns:c16r2="http://schemas.microsoft.com/office/drawing/2015/06/chart">
            <c:ext xmlns:c16="http://schemas.microsoft.com/office/drawing/2014/chart" uri="{C3380CC4-5D6E-409C-BE32-E72D297353CC}">
              <c16:uniqueId val="{00000002-F58F-4450-ADEA-2EA47D64A4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122</c:v>
                </c:pt>
                <c:pt idx="3">
                  <c:v>67</c:v>
                </c:pt>
                <c:pt idx="6">
                  <c:v>51</c:v>
                </c:pt>
                <c:pt idx="9">
                  <c:v>19</c:v>
                </c:pt>
                <c:pt idx="12">
                  <c:v>18</c:v>
                </c:pt>
              </c:numCache>
            </c:numRef>
          </c:val>
          <c:extLst xmlns:c16r2="http://schemas.microsoft.com/office/drawing/2015/06/chart">
            <c:ext xmlns:c16="http://schemas.microsoft.com/office/drawing/2014/chart" uri="{C3380CC4-5D6E-409C-BE32-E72D297353CC}">
              <c16:uniqueId val="{00000003-F58F-4450-ADEA-2EA47D64A4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277</c:v>
                </c:pt>
                <c:pt idx="3">
                  <c:v>277</c:v>
                </c:pt>
                <c:pt idx="6">
                  <c:v>290</c:v>
                </c:pt>
                <c:pt idx="9">
                  <c:v>292</c:v>
                </c:pt>
                <c:pt idx="12">
                  <c:v>305</c:v>
                </c:pt>
              </c:numCache>
            </c:numRef>
          </c:val>
          <c:extLst xmlns:c16r2="http://schemas.microsoft.com/office/drawing/2015/06/chart">
            <c:ext xmlns:c16="http://schemas.microsoft.com/office/drawing/2014/chart" uri="{C3380CC4-5D6E-409C-BE32-E72D297353CC}">
              <c16:uniqueId val="{00000004-F58F-4450-ADEA-2EA47D64A4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58F-4450-ADEA-2EA47D64A4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58F-4450-ADEA-2EA47D64A4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689</c:v>
                </c:pt>
                <c:pt idx="3">
                  <c:v>604</c:v>
                </c:pt>
                <c:pt idx="6">
                  <c:v>560</c:v>
                </c:pt>
                <c:pt idx="9">
                  <c:v>535</c:v>
                </c:pt>
                <c:pt idx="12">
                  <c:v>553</c:v>
                </c:pt>
              </c:numCache>
            </c:numRef>
          </c:val>
          <c:extLst xmlns:c16r2="http://schemas.microsoft.com/office/drawing/2015/06/chart">
            <c:ext xmlns:c16="http://schemas.microsoft.com/office/drawing/2014/chart" uri="{C3380CC4-5D6E-409C-BE32-E72D297353CC}">
              <c16:uniqueId val="{00000007-F58F-4450-ADEA-2EA47D64A41A}"/>
            </c:ext>
          </c:extLst>
        </c:ser>
        <c:dLbls>
          <c:showLegendKey val="0"/>
          <c:showVal val="0"/>
          <c:showCatName val="0"/>
          <c:showSerName val="0"/>
          <c:showPercent val="0"/>
          <c:showBubbleSize val="0"/>
        </c:dLbls>
        <c:gapWidth val="100"/>
        <c:overlap val="100"/>
        <c:axId val="696337240"/>
        <c:axId val="696347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560</c:v>
                </c:pt>
                <c:pt idx="2">
                  <c:v>#N/A</c:v>
                </c:pt>
                <c:pt idx="3">
                  <c:v>#N/A</c:v>
                </c:pt>
                <c:pt idx="4">
                  <c:v>400</c:v>
                </c:pt>
                <c:pt idx="5">
                  <c:v>#N/A</c:v>
                </c:pt>
                <c:pt idx="6">
                  <c:v>#N/A</c:v>
                </c:pt>
                <c:pt idx="7">
                  <c:v>359</c:v>
                </c:pt>
                <c:pt idx="8">
                  <c:v>#N/A</c:v>
                </c:pt>
                <c:pt idx="9">
                  <c:v>#N/A</c:v>
                </c:pt>
                <c:pt idx="10">
                  <c:v>307</c:v>
                </c:pt>
                <c:pt idx="11">
                  <c:v>#N/A</c:v>
                </c:pt>
                <c:pt idx="12">
                  <c:v>#N/A</c:v>
                </c:pt>
                <c:pt idx="13">
                  <c:v>316</c:v>
                </c:pt>
                <c:pt idx="14">
                  <c:v>#N/A</c:v>
                </c:pt>
              </c:numCache>
            </c:numRef>
          </c:val>
          <c:smooth val="0"/>
          <c:extLst xmlns:c16r2="http://schemas.microsoft.com/office/drawing/2015/06/chart">
            <c:ext xmlns:c16="http://schemas.microsoft.com/office/drawing/2014/chart" uri="{C3380CC4-5D6E-409C-BE32-E72D297353CC}">
              <c16:uniqueId val="{00000008-F58F-4450-ADEA-2EA47D64A41A}"/>
            </c:ext>
          </c:extLst>
        </c:ser>
        <c:dLbls>
          <c:showLegendKey val="0"/>
          <c:showVal val="0"/>
          <c:showCatName val="0"/>
          <c:showSerName val="0"/>
          <c:showPercent val="0"/>
          <c:showBubbleSize val="0"/>
        </c:dLbls>
        <c:marker val="1"/>
        <c:smooth val="0"/>
        <c:axId val="696337240"/>
        <c:axId val="696347824"/>
      </c:lineChart>
      <c:catAx>
        <c:axId val="696337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6347824"/>
        <c:crosses val="autoZero"/>
        <c:auto val="1"/>
        <c:lblAlgn val="ctr"/>
        <c:lblOffset val="100"/>
        <c:tickLblSkip val="1"/>
        <c:tickMarkSkip val="1"/>
        <c:noMultiLvlLbl val="0"/>
      </c:catAx>
      <c:valAx>
        <c:axId val="69634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6337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7359</c:v>
                </c:pt>
                <c:pt idx="5">
                  <c:v>7741</c:v>
                </c:pt>
                <c:pt idx="8">
                  <c:v>7966</c:v>
                </c:pt>
                <c:pt idx="11">
                  <c:v>8061</c:v>
                </c:pt>
                <c:pt idx="14">
                  <c:v>8013</c:v>
                </c:pt>
              </c:numCache>
            </c:numRef>
          </c:val>
          <c:extLst xmlns:c16r2="http://schemas.microsoft.com/office/drawing/2015/06/chart">
            <c:ext xmlns:c16="http://schemas.microsoft.com/office/drawing/2014/chart" uri="{C3380CC4-5D6E-409C-BE32-E72D297353CC}">
              <c16:uniqueId val="{00000000-1D12-41B7-9805-731E049494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c:v>
                </c:pt>
                <c:pt idx="5">
                  <c:v>1</c:v>
                </c:pt>
                <c:pt idx="8">
                  <c:v>0</c:v>
                </c:pt>
                <c:pt idx="11">
                  <c:v>0</c:v>
                </c:pt>
                <c:pt idx="14">
                  <c:v>0</c:v>
                </c:pt>
              </c:numCache>
            </c:numRef>
          </c:val>
          <c:extLst xmlns:c16r2="http://schemas.microsoft.com/office/drawing/2015/06/chart">
            <c:ext xmlns:c16="http://schemas.microsoft.com/office/drawing/2014/chart" uri="{C3380CC4-5D6E-409C-BE32-E72D297353CC}">
              <c16:uniqueId val="{00000001-1D12-41B7-9805-731E049494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2613</c:v>
                </c:pt>
                <c:pt idx="5">
                  <c:v>2588</c:v>
                </c:pt>
                <c:pt idx="8">
                  <c:v>2826</c:v>
                </c:pt>
                <c:pt idx="11">
                  <c:v>2544</c:v>
                </c:pt>
                <c:pt idx="14">
                  <c:v>2859</c:v>
                </c:pt>
              </c:numCache>
            </c:numRef>
          </c:val>
          <c:extLst xmlns:c16r2="http://schemas.microsoft.com/office/drawing/2015/06/chart">
            <c:ext xmlns:c16="http://schemas.microsoft.com/office/drawing/2014/chart" uri="{C3380CC4-5D6E-409C-BE32-E72D297353CC}">
              <c16:uniqueId val="{00000002-1D12-41B7-9805-731E049494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D12-41B7-9805-731E049494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D12-41B7-9805-731E049494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3</c:v>
                </c:pt>
                <c:pt idx="6">
                  <c:v>1</c:v>
                </c:pt>
                <c:pt idx="9">
                  <c:v>0</c:v>
                </c:pt>
                <c:pt idx="12">
                  <c:v>0</c:v>
                </c:pt>
              </c:numCache>
            </c:numRef>
          </c:val>
          <c:extLst xmlns:c16r2="http://schemas.microsoft.com/office/drawing/2015/06/chart">
            <c:ext xmlns:c16="http://schemas.microsoft.com/office/drawing/2014/chart" uri="{C3380CC4-5D6E-409C-BE32-E72D297353CC}">
              <c16:uniqueId val="{00000005-1D12-41B7-9805-731E049494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1565</c:v>
                </c:pt>
                <c:pt idx="3">
                  <c:v>1417</c:v>
                </c:pt>
                <c:pt idx="6">
                  <c:v>1338</c:v>
                </c:pt>
                <c:pt idx="9">
                  <c:v>1323</c:v>
                </c:pt>
                <c:pt idx="12">
                  <c:v>1323</c:v>
                </c:pt>
              </c:numCache>
            </c:numRef>
          </c:val>
          <c:extLst xmlns:c16r2="http://schemas.microsoft.com/office/drawing/2015/06/chart">
            <c:ext xmlns:c16="http://schemas.microsoft.com/office/drawing/2014/chart" uri="{C3380CC4-5D6E-409C-BE32-E72D297353CC}">
              <c16:uniqueId val="{00000006-1D12-41B7-9805-731E049494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162</c:v>
                </c:pt>
                <c:pt idx="3">
                  <c:v>122</c:v>
                </c:pt>
                <c:pt idx="6">
                  <c:v>98</c:v>
                </c:pt>
                <c:pt idx="9">
                  <c:v>87</c:v>
                </c:pt>
                <c:pt idx="12">
                  <c:v>78</c:v>
                </c:pt>
              </c:numCache>
            </c:numRef>
          </c:val>
          <c:extLst xmlns:c16r2="http://schemas.microsoft.com/office/drawing/2015/06/chart">
            <c:ext xmlns:c16="http://schemas.microsoft.com/office/drawing/2014/chart" uri="{C3380CC4-5D6E-409C-BE32-E72D297353CC}">
              <c16:uniqueId val="{00000007-1D12-41B7-9805-731E049494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4752</c:v>
                </c:pt>
                <c:pt idx="3">
                  <c:v>4808</c:v>
                </c:pt>
                <c:pt idx="6">
                  <c:v>4915</c:v>
                </c:pt>
                <c:pt idx="9">
                  <c:v>4892</c:v>
                </c:pt>
                <c:pt idx="12">
                  <c:v>5032</c:v>
                </c:pt>
              </c:numCache>
            </c:numRef>
          </c:val>
          <c:extLst xmlns:c16r2="http://schemas.microsoft.com/office/drawing/2015/06/chart">
            <c:ext xmlns:c16="http://schemas.microsoft.com/office/drawing/2014/chart" uri="{C3380CC4-5D6E-409C-BE32-E72D297353CC}">
              <c16:uniqueId val="{00000008-1D12-41B7-9805-731E049494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533</c:v>
                </c:pt>
                <c:pt idx="3">
                  <c:v>488</c:v>
                </c:pt>
                <c:pt idx="6">
                  <c:v>448</c:v>
                </c:pt>
                <c:pt idx="9">
                  <c:v>390</c:v>
                </c:pt>
                <c:pt idx="12">
                  <c:v>361</c:v>
                </c:pt>
              </c:numCache>
            </c:numRef>
          </c:val>
          <c:extLst xmlns:c16r2="http://schemas.microsoft.com/office/drawing/2015/06/chart">
            <c:ext xmlns:c16="http://schemas.microsoft.com/office/drawing/2014/chart" uri="{C3380CC4-5D6E-409C-BE32-E72D297353CC}">
              <c16:uniqueId val="{00000009-1D12-41B7-9805-731E049494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6309</c:v>
                </c:pt>
                <c:pt idx="3">
                  <c:v>6709</c:v>
                </c:pt>
                <c:pt idx="6">
                  <c:v>6881</c:v>
                </c:pt>
                <c:pt idx="9">
                  <c:v>7289</c:v>
                </c:pt>
                <c:pt idx="12">
                  <c:v>7117</c:v>
                </c:pt>
              </c:numCache>
            </c:numRef>
          </c:val>
          <c:extLst xmlns:c16r2="http://schemas.microsoft.com/office/drawing/2015/06/chart">
            <c:ext xmlns:c16="http://schemas.microsoft.com/office/drawing/2014/chart" uri="{C3380CC4-5D6E-409C-BE32-E72D297353CC}">
              <c16:uniqueId val="{0000000A-1D12-41B7-9805-731E04949452}"/>
            </c:ext>
          </c:extLst>
        </c:ser>
        <c:dLbls>
          <c:showLegendKey val="0"/>
          <c:showVal val="0"/>
          <c:showCatName val="0"/>
          <c:showSerName val="0"/>
          <c:showPercent val="0"/>
          <c:showBubbleSize val="0"/>
        </c:dLbls>
        <c:gapWidth val="100"/>
        <c:overlap val="100"/>
        <c:axId val="969949200"/>
        <c:axId val="969946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3348</c:v>
                </c:pt>
                <c:pt idx="2">
                  <c:v>#N/A</c:v>
                </c:pt>
                <c:pt idx="3">
                  <c:v>#N/A</c:v>
                </c:pt>
                <c:pt idx="4">
                  <c:v>3216</c:v>
                </c:pt>
                <c:pt idx="5">
                  <c:v>#N/A</c:v>
                </c:pt>
                <c:pt idx="6">
                  <c:v>#N/A</c:v>
                </c:pt>
                <c:pt idx="7">
                  <c:v>2889</c:v>
                </c:pt>
                <c:pt idx="8">
                  <c:v>#N/A</c:v>
                </c:pt>
                <c:pt idx="9">
                  <c:v>#N/A</c:v>
                </c:pt>
                <c:pt idx="10">
                  <c:v>3377</c:v>
                </c:pt>
                <c:pt idx="11">
                  <c:v>#N/A</c:v>
                </c:pt>
                <c:pt idx="12">
                  <c:v>#N/A</c:v>
                </c:pt>
                <c:pt idx="13">
                  <c:v>3037</c:v>
                </c:pt>
                <c:pt idx="14">
                  <c:v>#N/A</c:v>
                </c:pt>
              </c:numCache>
            </c:numRef>
          </c:val>
          <c:smooth val="0"/>
          <c:extLst xmlns:c16r2="http://schemas.microsoft.com/office/drawing/2015/06/chart">
            <c:ext xmlns:c16="http://schemas.microsoft.com/office/drawing/2014/chart" uri="{C3380CC4-5D6E-409C-BE32-E72D297353CC}">
              <c16:uniqueId val="{0000000B-1D12-41B7-9805-731E04949452}"/>
            </c:ext>
          </c:extLst>
        </c:ser>
        <c:dLbls>
          <c:showLegendKey val="0"/>
          <c:showVal val="0"/>
          <c:showCatName val="0"/>
          <c:showSerName val="0"/>
          <c:showPercent val="0"/>
          <c:showBubbleSize val="0"/>
        </c:dLbls>
        <c:marker val="1"/>
        <c:smooth val="0"/>
        <c:axId val="969949200"/>
        <c:axId val="969946848"/>
      </c:lineChart>
      <c:catAx>
        <c:axId val="96994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9946848"/>
        <c:crosses val="autoZero"/>
        <c:auto val="1"/>
        <c:lblAlgn val="ctr"/>
        <c:lblOffset val="100"/>
        <c:tickLblSkip val="1"/>
        <c:tickMarkSkip val="1"/>
        <c:noMultiLvlLbl val="0"/>
      </c:catAx>
      <c:valAx>
        <c:axId val="96994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94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914</c:v>
                </c:pt>
                <c:pt idx="1">
                  <c:v>909</c:v>
                </c:pt>
                <c:pt idx="2">
                  <c:v>909</c:v>
                </c:pt>
              </c:numCache>
            </c:numRef>
          </c:val>
          <c:extLst xmlns:c16r2="http://schemas.microsoft.com/office/drawing/2015/06/chart">
            <c:ext xmlns:c16="http://schemas.microsoft.com/office/drawing/2014/chart" uri="{C3380CC4-5D6E-409C-BE32-E72D297353CC}">
              <c16:uniqueId val="{00000000-53ED-43C7-8EA1-B1D5E90F73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164</c:v>
                </c:pt>
                <c:pt idx="1">
                  <c:v>164</c:v>
                </c:pt>
                <c:pt idx="2">
                  <c:v>164</c:v>
                </c:pt>
              </c:numCache>
            </c:numRef>
          </c:val>
          <c:extLst xmlns:c16r2="http://schemas.microsoft.com/office/drawing/2015/06/chart">
            <c:ext xmlns:c16="http://schemas.microsoft.com/office/drawing/2014/chart" uri="{C3380CC4-5D6E-409C-BE32-E72D297353CC}">
              <c16:uniqueId val="{00000001-53ED-43C7-8EA1-B1D5E90F73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1332</c:v>
                </c:pt>
                <c:pt idx="1">
                  <c:v>1188</c:v>
                </c:pt>
                <c:pt idx="2">
                  <c:v>1291</c:v>
                </c:pt>
              </c:numCache>
            </c:numRef>
          </c:val>
          <c:extLst xmlns:c16r2="http://schemas.microsoft.com/office/drawing/2015/06/chart">
            <c:ext xmlns:c16="http://schemas.microsoft.com/office/drawing/2014/chart" uri="{C3380CC4-5D6E-409C-BE32-E72D297353CC}">
              <c16:uniqueId val="{00000002-53ED-43C7-8EA1-B1D5E90F7388}"/>
            </c:ext>
          </c:extLst>
        </c:ser>
        <c:dLbls>
          <c:showLegendKey val="0"/>
          <c:showVal val="0"/>
          <c:showCatName val="0"/>
          <c:showSerName val="0"/>
          <c:showPercent val="0"/>
          <c:showBubbleSize val="0"/>
        </c:dLbls>
        <c:gapWidth val="120"/>
        <c:overlap val="100"/>
        <c:axId val="969947240"/>
        <c:axId val="969956648"/>
      </c:barChart>
      <c:catAx>
        <c:axId val="969947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69956648"/>
        <c:crosses val="autoZero"/>
        <c:auto val="1"/>
        <c:lblAlgn val="ctr"/>
        <c:lblOffset val="100"/>
        <c:tickLblSkip val="1"/>
        <c:tickMarkSkip val="1"/>
        <c:noMultiLvlLbl val="0"/>
      </c:catAx>
      <c:valAx>
        <c:axId val="969956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69947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99-4069-ABD5-7894D9D42145}"/>
                </c:ext>
                <c:ext xmlns:c15="http://schemas.microsoft.com/office/drawing/2012/chart" uri="{CE6537A1-D6FC-4f65-9D91-7224C49458BB}">
                  <c15:dlblFieldTable>
                    <c15:dlblFTEntry>
                      <c15:txfldGUID>{2A317604-D09C-474E-BA3B-5467AC51E1B3}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99-4069-ABD5-7894D9D42145}"/>
                </c:ext>
                <c:ext xmlns:c15="http://schemas.microsoft.com/office/drawing/2012/chart" uri="{CE6537A1-D6FC-4f65-9D91-7224C49458BB}">
                  <c15:dlblFieldTable>
                    <c15:dlblFTEntry>
                      <c15:txfldGUID>{AFDEAE42-BFAE-4660-A969-96525F9F9050}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599-4069-ABD5-7894D9D42145}"/>
                </c:ext>
                <c:ext xmlns:c15="http://schemas.microsoft.com/office/drawing/2012/chart" uri="{CE6537A1-D6FC-4f65-9D91-7224C49458BB}">
                  <c15:dlblFieldTable>
                    <c15:dlblFTEntry>
                      <c15:txfldGUID>{317AC2FA-AC2B-48F3-B30D-745E2B75DE78}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599-4069-ABD5-7894D9D42145}"/>
                </c:ext>
                <c:ext xmlns:c15="http://schemas.microsoft.com/office/drawing/2012/chart" uri="{CE6537A1-D6FC-4f65-9D91-7224C49458BB}">
                  <c15:dlblFieldTable>
                    <c15:dlblFTEntry>
                      <c15:txfldGUID>{949051E3-157B-41B8-91CC-F9EA56F7D132}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599-4069-ABD5-7894D9D42145}"/>
                </c:ext>
                <c:ext xmlns:c15="http://schemas.microsoft.com/office/drawing/2012/chart" uri="{CE6537A1-D6FC-4f65-9D91-7224C49458BB}">
                  <c15:dlblFieldTable>
                    <c15:dlblFTEntry>
                      <c15:txfldGUID>{9DF79C1D-A9A2-4856-B31F-11D630882EC4}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599-4069-ABD5-7894D9D42145}"/>
                </c:ext>
                <c:ext xmlns:c15="http://schemas.microsoft.com/office/drawing/2012/chart" uri="{CE6537A1-D6FC-4f65-9D91-7224C49458BB}">
                  <c15:dlblFieldTable>
                    <c15:dlblFTEntry>
                      <c15:txfldGUID>{FF22FC8A-28BA-47CE-8D60-059AA9FE7BDA}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599-4069-ABD5-7894D9D42145}"/>
                </c:ext>
                <c:ext xmlns:c15="http://schemas.microsoft.com/office/drawing/2012/chart" uri="{CE6537A1-D6FC-4f65-9D91-7224C49458BB}">
                  <c15:dlblFieldTable>
                    <c15:dlblFTEntry>
                      <c15:txfldGUID>{1BDAF41C-6B8F-4442-B88C-04F9C658E003}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599-4069-ABD5-7894D9D42145}"/>
                </c:ext>
                <c:ext xmlns:c15="http://schemas.microsoft.com/office/drawing/2012/chart" uri="{CE6537A1-D6FC-4f65-9D91-7224C49458BB}">
                  <c15:dlblFieldTable>
                    <c15:dlblFTEntry>
                      <c15:txfldGUID>{3E2D8DF0-FB91-4B0B-AA0C-322AFF857A51}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599-4069-ABD5-7894D9D42145}"/>
                </c:ext>
                <c:ext xmlns:c15="http://schemas.microsoft.com/office/drawing/2012/chart" uri="{CE6537A1-D6FC-4f65-9D91-7224C49458BB}">
                  <c15:dlblFieldTable>
                    <c15:dlblFTEntry>
                      <c15:txfldGUID>{82DBA217-61C1-4456-BF03-C419C057B315}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46.5</c:v>
                </c:pt>
                <c:pt idx="24">
                  <c:v>51.9</c:v>
                </c:pt>
                <c:pt idx="32">
                  <c:v>53.7</c:v>
                </c:pt>
              </c:numCache>
            </c:numRef>
          </c:xVal>
          <c:yVal>
            <c:numRef>
              <c:f>公会計指標分析・財政指標組合せ分析表!$BP$51:$DC$51</c:f>
              <c:numCache>
                <c:formatCode>#,##0.0;"▲ "#,##0.0</c:formatCode>
                <c:ptCount val="40"/>
                <c:pt idx="16">
                  <c:v>61.9</c:v>
                </c:pt>
                <c:pt idx="24">
                  <c:v>74</c:v>
                </c:pt>
                <c:pt idx="32">
                  <c:v>66.599999999999994</c:v>
                </c:pt>
              </c:numCache>
            </c:numRef>
          </c:yVal>
          <c:smooth val="0"/>
          <c:extLst xmlns:c16r2="http://schemas.microsoft.com/office/drawing/2015/06/chart">
            <c:ext xmlns:c16="http://schemas.microsoft.com/office/drawing/2014/chart" uri="{C3380CC4-5D6E-409C-BE32-E72D297353CC}">
              <c16:uniqueId val="{00000009-C599-4069-ABD5-7894D9D421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599-4069-ABD5-7894D9D42145}"/>
                </c:ext>
                <c:ext xmlns:c15="http://schemas.microsoft.com/office/drawing/2012/chart" uri="{CE6537A1-D6FC-4f65-9D91-7224C49458BB}">
                  <c15:dlblFieldTable>
                    <c15:dlblFTEntry>
                      <c15:txfldGUID>{B04CA66B-1355-4222-96AD-703A312C7F94}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599-4069-ABD5-7894D9D42145}"/>
                </c:ext>
                <c:ext xmlns:c15="http://schemas.microsoft.com/office/drawing/2012/chart" uri="{CE6537A1-D6FC-4f65-9D91-7224C49458BB}">
                  <c15:dlblFieldTable>
                    <c15:dlblFTEntry>
                      <c15:txfldGUID>{6B4DB4A7-9195-4B04-947A-69B7F92BEDBD}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599-4069-ABD5-7894D9D42145}"/>
                </c:ext>
                <c:ext xmlns:c15="http://schemas.microsoft.com/office/drawing/2012/chart" uri="{CE6537A1-D6FC-4f65-9D91-7224C49458BB}">
                  <c15:dlblFieldTable>
                    <c15:dlblFTEntry>
                      <c15:txfldGUID>{C8698DDC-85CA-446E-B169-08B1C45F4825}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599-4069-ABD5-7894D9D42145}"/>
                </c:ext>
                <c:ext xmlns:c15="http://schemas.microsoft.com/office/drawing/2012/chart" uri="{CE6537A1-D6FC-4f65-9D91-7224C49458BB}">
                  <c15:dlblFieldTable>
                    <c15:dlblFTEntry>
                      <c15:txfldGUID>{CD45613C-9587-4569-9D9E-4CA92F14D21F}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599-4069-ABD5-7894D9D42145}"/>
                </c:ext>
                <c:ext xmlns:c15="http://schemas.microsoft.com/office/drawing/2012/chart" uri="{CE6537A1-D6FC-4f65-9D91-7224C49458BB}">
                  <c15:dlblFieldTable>
                    <c15:dlblFTEntry>
                      <c15:txfldGUID>{BE229E0A-9850-4DE1-B7CE-BF29D8A1B6E3}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599-4069-ABD5-7894D9D42145}"/>
                </c:ext>
                <c:ext xmlns:c15="http://schemas.microsoft.com/office/drawing/2012/chart" uri="{CE6537A1-D6FC-4f65-9D91-7224C49458BB}">
                  <c15:dlblFieldTable>
                    <c15:dlblFTEntry>
                      <c15:txfldGUID>{AB59964C-8010-42EE-A43F-BA2CCF91B2B3}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599-4069-ABD5-7894D9D42145}"/>
                </c:ext>
                <c:ext xmlns:c15="http://schemas.microsoft.com/office/drawing/2012/chart" uri="{CE6537A1-D6FC-4f65-9D91-7224C49458BB}">
                  <c15:dlblFieldTable>
                    <c15:dlblFTEntry>
                      <c15:txfldGUID>{0744A5A9-00B2-496F-B621-3613F04CE1EB}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599-4069-ABD5-7894D9D42145}"/>
                </c:ext>
                <c:ext xmlns:c15="http://schemas.microsoft.com/office/drawing/2012/chart" uri="{CE6537A1-D6FC-4f65-9D91-7224C49458BB}">
                  <c15:dlblFieldTable>
                    <c15:dlblFTEntry>
                      <c15:txfldGUID>{C87F3C30-5268-42F6-98E8-004F1C4ADF6F}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599-4069-ABD5-7894D9D42145}"/>
                </c:ext>
                <c:ext xmlns:c15="http://schemas.microsoft.com/office/drawing/2012/chart" uri="{CE6537A1-D6FC-4f65-9D91-7224C49458BB}">
                  <c15:dlblFieldTable>
                    <c15:dlblFTEntry>
                      <c15:txfldGUID>{CC232C72-1D3E-4B9A-B017-67D1C5768DC0}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48.9</c:v>
                </c:pt>
                <c:pt idx="24">
                  <c:v>51.3</c:v>
                </c:pt>
                <c:pt idx="32">
                  <c:v>52.7</c:v>
                </c:pt>
              </c:numCache>
            </c:numRef>
          </c:xVal>
          <c:yVal>
            <c:numRef>
              <c:f>公会計指標分析・財政指標組合せ分析表!$BP$55:$DC$55</c:f>
              <c:numCache>
                <c:formatCode>#,##0.0;"▲ "#,##0.0</c:formatCode>
                <c:ptCount val="40"/>
                <c:pt idx="16">
                  <c:v>44.6</c:v>
                </c:pt>
                <c:pt idx="24">
                  <c:v>42</c:v>
                </c:pt>
                <c:pt idx="32">
                  <c:v>38.200000000000003</c:v>
                </c:pt>
              </c:numCache>
            </c:numRef>
          </c:yVal>
          <c:smooth val="0"/>
          <c:extLst xmlns:c16r2="http://schemas.microsoft.com/office/drawing/2015/06/chart">
            <c:ext xmlns:c16="http://schemas.microsoft.com/office/drawing/2014/chart" uri="{C3380CC4-5D6E-409C-BE32-E72D297353CC}">
              <c16:uniqueId val="{00000013-C599-4069-ABD5-7894D9D42145}"/>
            </c:ext>
          </c:extLst>
        </c:ser>
        <c:dLbls>
          <c:showLegendKey val="0"/>
          <c:showVal val="1"/>
          <c:showCatName val="0"/>
          <c:showSerName val="0"/>
          <c:showPercent val="0"/>
          <c:showBubbleSize val="0"/>
        </c:dLbls>
        <c:axId val="696345472"/>
        <c:axId val="696336848"/>
      </c:scatterChart>
      <c:valAx>
        <c:axId val="696345472"/>
        <c:scaling>
          <c:orientation val="minMax"/>
          <c:max val="54.3"/>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6336848"/>
        <c:crosses val="autoZero"/>
        <c:crossBetween val="midCat"/>
      </c:valAx>
      <c:valAx>
        <c:axId val="696336848"/>
        <c:scaling>
          <c:orientation val="minMax"/>
          <c:max val="80"/>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6345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6E5-4CE5-BF19-92BAC7F584FA}"/>
                </c:ext>
                <c:ext xmlns:c15="http://schemas.microsoft.com/office/drawing/2012/chart" uri="{CE6537A1-D6FC-4f65-9D91-7224C49458BB}">
                  <c15:dlblFieldTable>
                    <c15:dlblFTEntry>
                      <c15:txfldGUID>{06858FAD-4946-49DD-970F-2185C3A130FA}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6E5-4CE5-BF19-92BAC7F584FA}"/>
                </c:ext>
                <c:ext xmlns:c15="http://schemas.microsoft.com/office/drawing/2012/chart" uri="{CE6537A1-D6FC-4f65-9D91-7224C49458BB}">
                  <c15:dlblFieldTable>
                    <c15:dlblFTEntry>
                      <c15:txfldGUID>{6AC3EA54-897E-4EA1-8097-378ED35ED17D}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6E5-4CE5-BF19-92BAC7F584FA}"/>
                </c:ext>
                <c:ext xmlns:c15="http://schemas.microsoft.com/office/drawing/2012/chart" uri="{CE6537A1-D6FC-4f65-9D91-7224C49458BB}">
                  <c15:dlblFieldTable>
                    <c15:dlblFTEntry>
                      <c15:txfldGUID>{10FB0E42-36A2-4AA2-9554-0A3A779EA8C0}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6E5-4CE5-BF19-92BAC7F584FA}"/>
                </c:ext>
                <c:ext xmlns:c15="http://schemas.microsoft.com/office/drawing/2012/chart" uri="{CE6537A1-D6FC-4f65-9D91-7224C49458BB}">
                  <c15:dlblFieldTable>
                    <c15:dlblFTEntry>
                      <c15:txfldGUID>{BAFE1B05-50B8-43EF-9485-462A8BB30E70}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6E5-4CE5-BF19-92BAC7F584FA}"/>
                </c:ext>
                <c:ext xmlns:c15="http://schemas.microsoft.com/office/drawing/2012/chart" uri="{CE6537A1-D6FC-4f65-9D91-7224C49458BB}">
                  <c15:dlblFieldTable>
                    <c15:dlblFTEntry>
                      <c15:txfldGUID>{F7DD1AE6-A28B-4142-A67E-6DC21324E101}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6E5-4CE5-BF19-92BAC7F584FA}"/>
                </c:ext>
                <c:ext xmlns:c15="http://schemas.microsoft.com/office/drawing/2012/chart" uri="{CE6537A1-D6FC-4f65-9D91-7224C49458BB}">
                  <c15:dlblFieldTable>
                    <c15:dlblFTEntry>
                      <c15:txfldGUID>{1BCA8019-23F8-4D81-8419-84AEF7DDB94A}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6E5-4CE5-BF19-92BAC7F584FA}"/>
                </c:ext>
                <c:ext xmlns:c15="http://schemas.microsoft.com/office/drawing/2012/chart" uri="{CE6537A1-D6FC-4f65-9D91-7224C49458BB}">
                  <c15:dlblFieldTable>
                    <c15:dlblFTEntry>
                      <c15:txfldGUID>{BA3D83E0-6362-4CF4-8097-AA557E0241C5}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6E5-4CE5-BF19-92BAC7F584FA}"/>
                </c:ext>
                <c:ext xmlns:c15="http://schemas.microsoft.com/office/drawing/2012/chart" uri="{CE6537A1-D6FC-4f65-9D91-7224C49458BB}">
                  <c15:dlblFieldTable>
                    <c15:dlblFTEntry>
                      <c15:txfldGUID>{AF4AC1C5-7F5F-4A55-9C14-ECD3E3909F89}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6E5-4CE5-BF19-92BAC7F584FA}"/>
                </c:ext>
                <c:ext xmlns:c15="http://schemas.microsoft.com/office/drawing/2012/chart" uri="{CE6537A1-D6FC-4f65-9D91-7224C49458BB}">
                  <c15:dlblFieldTable>
                    <c15:dlblFTEntry>
                      <c15:txfldGUID>{A27A59EF-3F31-492C-A687-536C3DD02AC7}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11.3</c:v>
                </c:pt>
                <c:pt idx="16">
                  <c:v>9.5</c:v>
                </c:pt>
                <c:pt idx="24">
                  <c:v>7.7</c:v>
                </c:pt>
                <c:pt idx="32">
                  <c:v>7.1</c:v>
                </c:pt>
              </c:numCache>
            </c:numRef>
          </c:xVal>
          <c:yVal>
            <c:numRef>
              <c:f>公会計指標分析・財政指標組合せ分析表!$BP$73:$DC$73</c:f>
              <c:numCache>
                <c:formatCode>#,##0.0;"▲ "#,##0.0</c:formatCode>
                <c:ptCount val="40"/>
                <c:pt idx="0">
                  <c:v>72</c:v>
                </c:pt>
                <c:pt idx="8">
                  <c:v>70.8</c:v>
                </c:pt>
                <c:pt idx="16">
                  <c:v>61.9</c:v>
                </c:pt>
                <c:pt idx="24">
                  <c:v>74</c:v>
                </c:pt>
                <c:pt idx="32">
                  <c:v>66.599999999999994</c:v>
                </c:pt>
              </c:numCache>
            </c:numRef>
          </c:yVal>
          <c:smooth val="0"/>
          <c:extLst xmlns:c16r2="http://schemas.microsoft.com/office/drawing/2015/06/chart">
            <c:ext xmlns:c16="http://schemas.microsoft.com/office/drawing/2014/chart" uri="{C3380CC4-5D6E-409C-BE32-E72D297353CC}">
              <c16:uniqueId val="{00000009-56E5-4CE5-BF19-92BAC7F584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6E5-4CE5-BF19-92BAC7F584FA}"/>
                </c:ext>
                <c:ext xmlns:c15="http://schemas.microsoft.com/office/drawing/2012/chart" uri="{CE6537A1-D6FC-4f65-9D91-7224C49458BB}">
                  <c15:dlblFieldTable>
                    <c15:dlblFTEntry>
                      <c15:txfldGUID>{2C52D50D-136D-4AFB-B32C-0A0DEF08FCD8}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6E5-4CE5-BF19-92BAC7F584FA}"/>
                </c:ext>
                <c:ext xmlns:c15="http://schemas.microsoft.com/office/drawing/2012/chart" uri="{CE6537A1-D6FC-4f65-9D91-7224C49458BB}">
                  <c15:dlblFieldTable>
                    <c15:dlblFTEntry>
                      <c15:txfldGUID>{29DBE303-EDCA-4988-9FBD-FDA81715E67E}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6E5-4CE5-BF19-92BAC7F584FA}"/>
                </c:ext>
                <c:ext xmlns:c15="http://schemas.microsoft.com/office/drawing/2012/chart" uri="{CE6537A1-D6FC-4f65-9D91-7224C49458BB}">
                  <c15:dlblFieldTable>
                    <c15:dlblFTEntry>
                      <c15:txfldGUID>{FC0AD509-CD67-4E23-8CA4-A6935D85FCEE}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6E5-4CE5-BF19-92BAC7F584FA}"/>
                </c:ext>
                <c:ext xmlns:c15="http://schemas.microsoft.com/office/drawing/2012/chart" uri="{CE6537A1-D6FC-4f65-9D91-7224C49458BB}">
                  <c15:dlblFieldTable>
                    <c15:dlblFTEntry>
                      <c15:txfldGUID>{39B98C10-84E9-49F5-8A54-C944CDAE4FB9}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6E5-4CE5-BF19-92BAC7F584FA}"/>
                </c:ext>
                <c:ext xmlns:c15="http://schemas.microsoft.com/office/drawing/2012/chart" uri="{CE6537A1-D6FC-4f65-9D91-7224C49458BB}">
                  <c15:dlblFieldTable>
                    <c15:dlblFTEntry>
                      <c15:txfldGUID>{9FC62A8E-0876-43C7-9A7C-C7C706DAE66B}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6E5-4CE5-BF19-92BAC7F584FA}"/>
                </c:ext>
                <c:ext xmlns:c15="http://schemas.microsoft.com/office/drawing/2012/chart" uri="{CE6537A1-D6FC-4f65-9D91-7224C49458BB}">
                  <c15:dlblFieldTable>
                    <c15:dlblFTEntry>
                      <c15:txfldGUID>{3D144C54-F393-42CC-9CA9-740FBF8140A4}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6E5-4CE5-BF19-92BAC7F584FA}"/>
                </c:ext>
                <c:ext xmlns:c15="http://schemas.microsoft.com/office/drawing/2012/chart" uri="{CE6537A1-D6FC-4f65-9D91-7224C49458BB}">
                  <c15:dlblFieldTable>
                    <c15:dlblFTEntry>
                      <c15:txfldGUID>{E437E64E-615C-41D1-BFFB-D65F1C95EDBB}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6E5-4CE5-BF19-92BAC7F584FA}"/>
                </c:ext>
                <c:ext xmlns:c15="http://schemas.microsoft.com/office/drawing/2012/chart" uri="{CE6537A1-D6FC-4f65-9D91-7224C49458BB}">
                  <c15:dlblFieldTable>
                    <c15:dlblFTEntry>
                      <c15:txfldGUID>{68D2A4D4-0597-46D6-9558-ECFC1BC00945}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6E5-4CE5-BF19-92BAC7F584FA}"/>
                </c:ext>
                <c:ext xmlns:c15="http://schemas.microsoft.com/office/drawing/2012/chart" uri="{CE6537A1-D6FC-4f65-9D91-7224C49458BB}">
                  <c15:dlblFieldTable>
                    <c15:dlblFTEntry>
                      <c15:txfldGUID>{2D090EB2-E21F-492B-B0F9-92E910C69E84}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11.7</c:v>
                </c:pt>
                <c:pt idx="8">
                  <c:v>10.4</c:v>
                </c:pt>
                <c:pt idx="16">
                  <c:v>9.9</c:v>
                </c:pt>
                <c:pt idx="24">
                  <c:v>9.1</c:v>
                </c:pt>
                <c:pt idx="32">
                  <c:v>9.3000000000000007</c:v>
                </c:pt>
              </c:numCache>
            </c:numRef>
          </c:xVal>
          <c:yVal>
            <c:numRef>
              <c:f>公会計指標分析・財政指標組合せ分析表!$BP$77:$DC$77</c:f>
              <c:numCache>
                <c:formatCode>#,##0.0;"▲ "#,##0.0</c:formatCode>
                <c:ptCount val="40"/>
                <c:pt idx="0">
                  <c:v>51.9</c:v>
                </c:pt>
                <c:pt idx="8">
                  <c:v>46.9</c:v>
                </c:pt>
                <c:pt idx="16">
                  <c:v>44.6</c:v>
                </c:pt>
                <c:pt idx="24">
                  <c:v>42</c:v>
                </c:pt>
                <c:pt idx="32">
                  <c:v>38.200000000000003</c:v>
                </c:pt>
              </c:numCache>
            </c:numRef>
          </c:yVal>
          <c:smooth val="0"/>
          <c:extLst xmlns:c16r2="http://schemas.microsoft.com/office/drawing/2015/06/chart">
            <c:ext xmlns:c16="http://schemas.microsoft.com/office/drawing/2014/chart" uri="{C3380CC4-5D6E-409C-BE32-E72D297353CC}">
              <c16:uniqueId val="{00000013-56E5-4CE5-BF19-92BAC7F584FA}"/>
            </c:ext>
          </c:extLst>
        </c:ser>
        <c:dLbls>
          <c:showLegendKey val="0"/>
          <c:showVal val="1"/>
          <c:showCatName val="0"/>
          <c:showSerName val="0"/>
          <c:showPercent val="0"/>
          <c:showBubbleSize val="0"/>
        </c:dLbls>
        <c:axId val="696343904"/>
        <c:axId val="696344296"/>
      </c:scatterChart>
      <c:valAx>
        <c:axId val="696343904"/>
        <c:scaling>
          <c:orientation val="minMax"/>
          <c:max val="13.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6344296"/>
        <c:crosses val="autoZero"/>
        <c:crossBetween val="midCat"/>
      </c:valAx>
      <c:valAx>
        <c:axId val="696344296"/>
        <c:scaling>
          <c:orientation val="minMax"/>
          <c:max val="80"/>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63439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額において事業負担金の減により，８百万円減少したものの，平成２５年度に起債した全国防災事業債や道路事業等による元金償還が開始されたことにより，元利償還金が前年度と比較して１８百万円増の５５３百万円となった。その影響から年々低下していた実質公債費比率の分子全体額については前年度から９百万円の増加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充当可能財源である基金が３１５百万円増加したことや，将来負担である地方債の現在高が事業起債額の減により１７２百万円減少したことにより，将来負担比率の分子は前年度から３４０百万円減の３，０３７百万円となった。今後は給食センター施設更新事業等による地方債発行及び充当可能基金の減が見込まれるため，それに伴い将来負担比率は増加する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茨城県八千代町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から１０３百万円増の２，３６４百万円となった。これはその他特定目的基金である公共施設整備基金が３４百万円増したことや，義務教育施設整備基金が６９百万円増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今後は給食センター施設更新や老朽化した公共施設を更新していくために，特定目的基金を活用していく予定である。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公共施設整備基金：主に老朽化した公共施設の修繕及び建替え並びに耐震化，長寿命化等に活用をする。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義務教育施設整備基金：主に老朽化した学校教育系施設の修繕及び建替え並びに耐震化，長寿命化等に活用をする。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公共施設整備基金：今後の公共施設更新のための積立て及び給食センター施設更新のための取崩しにより３４百万円増加した。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義務教育施設整備基金：今後の義務教育施設更新のための積立て及び中学校校舎改築事業のための取崩しにより６９百万円の増となった。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今後については行革・経費節減等により捻出した額，歳出の不用額及び予算見込みを上回った税収等により，財政調整基金と調整をして，積立てを行っていく。</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平成３０・３１年は給食センター施設更新事業等により，公共施設整備基金を活用するため基金残高は減少する見込みである。義務教育施設整備基金についても中学校空調設備設置事業等により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財政調整基金については，歳出の不用額及び経費節減等により３６百万円を積立てし，支出の不足等への対応として３７百万円の取崩しを行った。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財政調整基金については，突発的な災害や緊急を要するような経費に備えるため，標準財政規模の１０％以上を水準として積立てを行っている。今後も同水準により積立てを行っていく。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減債基金については，前年度から変動はない。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減債基金については，今後積立て，取崩しの予定はない。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22,722
21,464
58.99
8,264,968
7,766,270
491,825
5,142,809
7,510,741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前年度から１．８ポイント増の５３．７％であり，類似団体平均を若干上回っている。これは公民館や体育館等の耐用年数の経過等による老朽化が進行したことが主な要因である。当町では平成２８年度に公共施設等総合管理計画を策定したが，今後は計画の方針を基に個別施設計画の策定を進め，効率的かつ効果的な施設の維持管理や更新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137583</xdr:rowOff>
    </xdr:from>
    <xdr:to>
      <xdr:col>23</xdr:col>
      <xdr:colOff>85090</xdr:colOff>
      <xdr:row>28</xdr:row>
      <xdr:rowOff>82550</xdr:rowOff>
    </xdr:to>
    <xdr:cxnSp macro="">
      <xdr:nvCxnSpPr>
        <xdr:cNvPr id="64" name="直線コネクタ 63"/>
        <xdr:cNvCxnSpPr/>
      </xdr:nvCxnSpPr>
      <xdr:spPr>
        <a:xfrm flipV="1">
          <a:off x="4760595" y="5366808"/>
          <a:ext cx="1270" cy="287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86377</xdr:rowOff>
    </xdr:from>
    <xdr:ext cx="405111" cy="259045"/>
    <xdr:sp macro="" textlink="">
      <xdr:nvSpPr>
        <xdr:cNvPr id="65" name="有形固定資産減価償却率最小値テキスト"/>
        <xdr:cNvSpPr txBox="1"/>
      </xdr:nvSpPr>
      <xdr:spPr>
        <a:xfrm>
          <a:off x="4813300"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82550</xdr:rowOff>
    </xdr:from>
    <xdr:to>
      <xdr:col>23</xdr:col>
      <xdr:colOff>174625</xdr:colOff>
      <xdr:row>28</xdr:row>
      <xdr:rowOff>82550</xdr:rowOff>
    </xdr:to>
    <xdr:cxnSp macro="">
      <xdr:nvCxnSpPr>
        <xdr:cNvPr id="66" name="直線コネクタ 65"/>
        <xdr:cNvCxnSpPr/>
      </xdr:nvCxnSpPr>
      <xdr:spPr>
        <a:xfrm>
          <a:off x="4673600" y="565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84260</xdr:rowOff>
    </xdr:from>
    <xdr:ext cx="405111" cy="259045"/>
    <xdr:sp macro="" textlink="">
      <xdr:nvSpPr>
        <xdr:cNvPr id="67" name="有形固定資産減価償却率最大値テキスト"/>
        <xdr:cNvSpPr txBox="1"/>
      </xdr:nvSpPr>
      <xdr:spPr>
        <a:xfrm>
          <a:off x="4813300" y="514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137583</xdr:rowOff>
    </xdr:from>
    <xdr:to>
      <xdr:col>23</xdr:col>
      <xdr:colOff>174625</xdr:colOff>
      <xdr:row>26</xdr:row>
      <xdr:rowOff>137583</xdr:rowOff>
    </xdr:to>
    <xdr:cxnSp macro="">
      <xdr:nvCxnSpPr>
        <xdr:cNvPr id="68" name="直線コネクタ 67"/>
        <xdr:cNvCxnSpPr/>
      </xdr:nvCxnSpPr>
      <xdr:spPr>
        <a:xfrm>
          <a:off x="4673600" y="536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73677</xdr:rowOff>
    </xdr:from>
    <xdr:ext cx="405111" cy="259045"/>
    <xdr:sp macro="" textlink="">
      <xdr:nvSpPr>
        <xdr:cNvPr id="69" name="有形固定資産減価償却率平均値テキスト"/>
        <xdr:cNvSpPr txBox="1"/>
      </xdr:nvSpPr>
      <xdr:spPr>
        <a:xfrm>
          <a:off x="4813300" y="5474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95250</xdr:rowOff>
    </xdr:from>
    <xdr:to>
      <xdr:col>23</xdr:col>
      <xdr:colOff>136525</xdr:colOff>
      <xdr:row>28</xdr:row>
      <xdr:rowOff>25400</xdr:rowOff>
    </xdr:to>
    <xdr:sp macro="" textlink="">
      <xdr:nvSpPr>
        <xdr:cNvPr id="70" name="フローチャート: 判断 69"/>
        <xdr:cNvSpPr/>
      </xdr:nvSpPr>
      <xdr:spPr>
        <a:xfrm>
          <a:off x="4711700" y="549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4233</xdr:rowOff>
    </xdr:from>
    <xdr:to>
      <xdr:col>19</xdr:col>
      <xdr:colOff>187325</xdr:colOff>
      <xdr:row>29</xdr:row>
      <xdr:rowOff>105833</xdr:rowOff>
    </xdr:to>
    <xdr:sp macro="" textlink="">
      <xdr:nvSpPr>
        <xdr:cNvPr id="71" name="フローチャート: 判断 70"/>
        <xdr:cNvSpPr/>
      </xdr:nvSpPr>
      <xdr:spPr>
        <a:xfrm>
          <a:off x="4000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93133</xdr:rowOff>
    </xdr:from>
    <xdr:to>
      <xdr:col>15</xdr:col>
      <xdr:colOff>187325</xdr:colOff>
      <xdr:row>32</xdr:row>
      <xdr:rowOff>23283</xdr:rowOff>
    </xdr:to>
    <xdr:sp macro="" textlink="">
      <xdr:nvSpPr>
        <xdr:cNvPr id="72" name="フローチャート: 判断 71"/>
        <xdr:cNvSpPr/>
      </xdr:nvSpPr>
      <xdr:spPr>
        <a:xfrm>
          <a:off x="3238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86783</xdr:rowOff>
    </xdr:from>
    <xdr:to>
      <xdr:col>23</xdr:col>
      <xdr:colOff>136525</xdr:colOff>
      <xdr:row>27</xdr:row>
      <xdr:rowOff>16933</xdr:rowOff>
    </xdr:to>
    <xdr:sp macro="" textlink="">
      <xdr:nvSpPr>
        <xdr:cNvPr id="78" name="楕円 77"/>
        <xdr:cNvSpPr/>
      </xdr:nvSpPr>
      <xdr:spPr>
        <a:xfrm>
          <a:off x="4711700" y="531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39810</xdr:rowOff>
    </xdr:from>
    <xdr:ext cx="405111" cy="259045"/>
    <xdr:sp macro="" textlink="">
      <xdr:nvSpPr>
        <xdr:cNvPr id="79" name="有形固定資産減価償却率該当値テキスト"/>
        <xdr:cNvSpPr txBox="1"/>
      </xdr:nvSpPr>
      <xdr:spPr>
        <a:xfrm>
          <a:off x="4813300" y="5269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67733</xdr:rowOff>
    </xdr:from>
    <xdr:to>
      <xdr:col>19</xdr:col>
      <xdr:colOff>187325</xdr:colOff>
      <xdr:row>28</xdr:row>
      <xdr:rowOff>169333</xdr:rowOff>
    </xdr:to>
    <xdr:sp macro="" textlink="">
      <xdr:nvSpPr>
        <xdr:cNvPr id="80" name="楕円 79"/>
        <xdr:cNvSpPr/>
      </xdr:nvSpPr>
      <xdr:spPr>
        <a:xfrm>
          <a:off x="4000500" y="56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137583</xdr:rowOff>
    </xdr:from>
    <xdr:to>
      <xdr:col>23</xdr:col>
      <xdr:colOff>85725</xdr:colOff>
      <xdr:row>28</xdr:row>
      <xdr:rowOff>118533</xdr:rowOff>
    </xdr:to>
    <xdr:cxnSp macro="">
      <xdr:nvCxnSpPr>
        <xdr:cNvPr id="81" name="直線コネクタ 80"/>
        <xdr:cNvCxnSpPr/>
      </xdr:nvCxnSpPr>
      <xdr:spPr>
        <a:xfrm flipV="1">
          <a:off x="4051300" y="5366808"/>
          <a:ext cx="711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10583</xdr:rowOff>
    </xdr:from>
    <xdr:to>
      <xdr:col>15</xdr:col>
      <xdr:colOff>187325</xdr:colOff>
      <xdr:row>34</xdr:row>
      <xdr:rowOff>112183</xdr:rowOff>
    </xdr:to>
    <xdr:sp macro="" textlink="">
      <xdr:nvSpPr>
        <xdr:cNvPr id="82" name="楕円 81"/>
        <xdr:cNvSpPr/>
      </xdr:nvSpPr>
      <xdr:spPr>
        <a:xfrm>
          <a:off x="3238500" y="661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118533</xdr:rowOff>
    </xdr:from>
    <xdr:to>
      <xdr:col>19</xdr:col>
      <xdr:colOff>136525</xdr:colOff>
      <xdr:row>34</xdr:row>
      <xdr:rowOff>61383</xdr:rowOff>
    </xdr:to>
    <xdr:cxnSp macro="">
      <xdr:nvCxnSpPr>
        <xdr:cNvPr id="83" name="直線コネクタ 82"/>
        <xdr:cNvCxnSpPr/>
      </xdr:nvCxnSpPr>
      <xdr:spPr>
        <a:xfrm flipV="1">
          <a:off x="3289300" y="5690658"/>
          <a:ext cx="762000" cy="9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96960</xdr:rowOff>
    </xdr:from>
    <xdr:ext cx="405111" cy="259045"/>
    <xdr:sp macro="" textlink="">
      <xdr:nvSpPr>
        <xdr:cNvPr id="84" name="n_1aveValue有形固定資産減価償却率"/>
        <xdr:cNvSpPr txBox="1"/>
      </xdr:nvSpPr>
      <xdr:spPr>
        <a:xfrm>
          <a:off x="3836044"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39810</xdr:rowOff>
    </xdr:from>
    <xdr:ext cx="405111" cy="259045"/>
    <xdr:sp macro="" textlink="">
      <xdr:nvSpPr>
        <xdr:cNvPr id="85" name="n_2aveValue有形固定資産減価償却率"/>
        <xdr:cNvSpPr txBox="1"/>
      </xdr:nvSpPr>
      <xdr:spPr>
        <a:xfrm>
          <a:off x="3086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14410</xdr:rowOff>
    </xdr:from>
    <xdr:ext cx="405111" cy="259045"/>
    <xdr:sp macro="" textlink="">
      <xdr:nvSpPr>
        <xdr:cNvPr id="86" name="n_1mainValue有形固定資産減価償却率"/>
        <xdr:cNvSpPr txBox="1"/>
      </xdr:nvSpPr>
      <xdr:spPr>
        <a:xfrm>
          <a:off x="3836044" y="5415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103310</xdr:rowOff>
    </xdr:from>
    <xdr:ext cx="405111" cy="259045"/>
    <xdr:sp macro="" textlink="">
      <xdr:nvSpPr>
        <xdr:cNvPr id="87" name="n_2mainValue有形固定資産減価償却率"/>
        <xdr:cNvSpPr txBox="1"/>
      </xdr:nvSpPr>
      <xdr:spPr>
        <a:xfrm>
          <a:off x="3086744" y="6704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については７．３年となっており，類似団体のほか全国平均及び茨城県平均を若干上回っている。今後給食センター施設更新事業に係る起債により地方債の負担がより重くなることが考えられるが，新規借入の抑制や八千代町第３次行財政集中改革プランによる人件費の抑制，財源確保対策等に努め，債務償還能力を上げていくことが必要であ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9" name="テキスト ボックス 10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1" name="テキスト ボックス 11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3" name="テキスト ボックス 11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20108</xdr:rowOff>
    </xdr:from>
    <xdr:to>
      <xdr:col>76</xdr:col>
      <xdr:colOff>21589</xdr:colOff>
      <xdr:row>34</xdr:row>
      <xdr:rowOff>7408</xdr:rowOff>
    </xdr:to>
    <xdr:cxnSp macro="">
      <xdr:nvCxnSpPr>
        <xdr:cNvPr id="117" name="直線コネクタ 116"/>
        <xdr:cNvCxnSpPr/>
      </xdr:nvCxnSpPr>
      <xdr:spPr>
        <a:xfrm flipV="1">
          <a:off x="14793595" y="5420783"/>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11235</xdr:rowOff>
    </xdr:from>
    <xdr:ext cx="340478" cy="259045"/>
    <xdr:sp macro="" textlink="">
      <xdr:nvSpPr>
        <xdr:cNvPr id="118" name="債務償還可能年数最小値テキスト"/>
        <xdr:cNvSpPr txBox="1"/>
      </xdr:nvSpPr>
      <xdr:spPr>
        <a:xfrm>
          <a:off x="14846300" y="6612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7408</xdr:rowOff>
    </xdr:from>
    <xdr:to>
      <xdr:col>76</xdr:col>
      <xdr:colOff>111125</xdr:colOff>
      <xdr:row>34</xdr:row>
      <xdr:rowOff>7408</xdr:rowOff>
    </xdr:to>
    <xdr:cxnSp macro="">
      <xdr:nvCxnSpPr>
        <xdr:cNvPr id="119" name="直線コネクタ 118"/>
        <xdr:cNvCxnSpPr/>
      </xdr:nvCxnSpPr>
      <xdr:spPr>
        <a:xfrm>
          <a:off x="14706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138235</xdr:rowOff>
    </xdr:from>
    <xdr:ext cx="340478" cy="259045"/>
    <xdr:sp macro="" textlink="">
      <xdr:nvSpPr>
        <xdr:cNvPr id="120" name="債務償還可能年数最大値テキスト"/>
        <xdr:cNvSpPr txBox="1"/>
      </xdr:nvSpPr>
      <xdr:spPr>
        <a:xfrm>
          <a:off x="14846300" y="5196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20108</xdr:rowOff>
    </xdr:from>
    <xdr:to>
      <xdr:col>76</xdr:col>
      <xdr:colOff>111125</xdr:colOff>
      <xdr:row>27</xdr:row>
      <xdr:rowOff>20108</xdr:rowOff>
    </xdr:to>
    <xdr:cxnSp macro="">
      <xdr:nvCxnSpPr>
        <xdr:cNvPr id="121" name="直線コネクタ 120"/>
        <xdr:cNvCxnSpPr/>
      </xdr:nvCxnSpPr>
      <xdr:spPr>
        <a:xfrm>
          <a:off x="14706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89552</xdr:rowOff>
    </xdr:from>
    <xdr:ext cx="340478" cy="259045"/>
    <xdr:sp macro="" textlink="">
      <xdr:nvSpPr>
        <xdr:cNvPr id="122" name="債務償還可能年数平均値テキスト"/>
        <xdr:cNvSpPr txBox="1"/>
      </xdr:nvSpPr>
      <xdr:spPr>
        <a:xfrm>
          <a:off x="14846300" y="61760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3" name="フローチャート: 判断 122"/>
        <xdr:cNvSpPr/>
      </xdr:nvSpPr>
      <xdr:spPr>
        <a:xfrm>
          <a:off x="1474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129" name="楕円 128"/>
        <xdr:cNvSpPr/>
      </xdr:nvSpPr>
      <xdr:spPr>
        <a:xfrm>
          <a:off x="1474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153052</xdr:rowOff>
    </xdr:from>
    <xdr:ext cx="340478" cy="259045"/>
    <xdr:sp macro="" textlink="">
      <xdr:nvSpPr>
        <xdr:cNvPr id="130" name="債務償還可能年数該当値テキスト"/>
        <xdr:cNvSpPr txBox="1"/>
      </xdr:nvSpPr>
      <xdr:spPr>
        <a:xfrm>
          <a:off x="14846300" y="5725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22,722
21,464
58.99
8,264,968
7,766,270
491,825
5,142,809
7,510,741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0</xdr:rowOff>
    </xdr:from>
    <xdr:to>
      <xdr:col>24</xdr:col>
      <xdr:colOff>62865</xdr:colOff>
      <xdr:row>38</xdr:row>
      <xdr:rowOff>38100</xdr:rowOff>
    </xdr:to>
    <xdr:cxnSp macro="">
      <xdr:nvCxnSpPr>
        <xdr:cNvPr id="56" name="直線コネクタ 55"/>
        <xdr:cNvCxnSpPr/>
      </xdr:nvCxnSpPr>
      <xdr:spPr>
        <a:xfrm flipV="1">
          <a:off x="4634865" y="5657850"/>
          <a:ext cx="0" cy="895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57" name="【道路】&#10;有形固定資産減価償却率最小値テキスト"/>
        <xdr:cNvSpPr txBox="1"/>
      </xdr:nvSpPr>
      <xdr:spPr>
        <a:xfrm>
          <a:off x="4673600"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38100</xdr:rowOff>
    </xdr:from>
    <xdr:to>
      <xdr:col>24</xdr:col>
      <xdr:colOff>152400</xdr:colOff>
      <xdr:row>38</xdr:row>
      <xdr:rowOff>38100</xdr:rowOff>
    </xdr:to>
    <xdr:cxnSp macro="">
      <xdr:nvCxnSpPr>
        <xdr:cNvPr id="58" name="直線コネクタ 57"/>
        <xdr:cNvCxnSpPr/>
      </xdr:nvCxnSpPr>
      <xdr:spPr>
        <a:xfrm>
          <a:off x="4546600" y="655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118127</xdr:rowOff>
    </xdr:from>
    <xdr:ext cx="405111" cy="259045"/>
    <xdr:sp macro="" textlink="">
      <xdr:nvSpPr>
        <xdr:cNvPr id="59" name="【道路】&#10;有形固定資産減価償却率最大値テキスト"/>
        <xdr:cNvSpPr txBox="1"/>
      </xdr:nvSpPr>
      <xdr:spPr>
        <a:xfrm>
          <a:off x="4673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0</xdr:rowOff>
    </xdr:from>
    <xdr:to>
      <xdr:col>24</xdr:col>
      <xdr:colOff>152400</xdr:colOff>
      <xdr:row>33</xdr:row>
      <xdr:rowOff>0</xdr:rowOff>
    </xdr:to>
    <xdr:cxnSp macro="">
      <xdr:nvCxnSpPr>
        <xdr:cNvPr id="60" name="直線コネクタ 59"/>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137177</xdr:rowOff>
    </xdr:from>
    <xdr:ext cx="405111" cy="259045"/>
    <xdr:sp macro="" textlink="">
      <xdr:nvSpPr>
        <xdr:cNvPr id="61" name="【道路】&#10;有形固定資産減価償却率平均値テキスト"/>
        <xdr:cNvSpPr txBox="1"/>
      </xdr:nvSpPr>
      <xdr:spPr>
        <a:xfrm>
          <a:off x="4673600"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44450</xdr:rowOff>
    </xdr:from>
    <xdr:to>
      <xdr:col>20</xdr:col>
      <xdr:colOff>38100</xdr:colOff>
      <xdr:row>39</xdr:row>
      <xdr:rowOff>146050</xdr:rowOff>
    </xdr:to>
    <xdr:sp macro="" textlink="">
      <xdr:nvSpPr>
        <xdr:cNvPr id="63" name="フローチャート: 判断 62"/>
        <xdr:cNvSpPr/>
      </xdr:nvSpPr>
      <xdr:spPr>
        <a:xfrm>
          <a:off x="3746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63500</xdr:rowOff>
    </xdr:from>
    <xdr:to>
      <xdr:col>15</xdr:col>
      <xdr:colOff>101600</xdr:colOff>
      <xdr:row>41</xdr:row>
      <xdr:rowOff>165100</xdr:rowOff>
    </xdr:to>
    <xdr:sp macro="" textlink="">
      <xdr:nvSpPr>
        <xdr:cNvPr id="64" name="フローチャート: 判断 63"/>
        <xdr:cNvSpPr/>
      </xdr:nvSpPr>
      <xdr:spPr>
        <a:xfrm>
          <a:off x="2857500" y="709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120650</xdr:rowOff>
    </xdr:from>
    <xdr:to>
      <xdr:col>24</xdr:col>
      <xdr:colOff>114300</xdr:colOff>
      <xdr:row>33</xdr:row>
      <xdr:rowOff>50800</xdr:rowOff>
    </xdr:to>
    <xdr:sp macro="" textlink="">
      <xdr:nvSpPr>
        <xdr:cNvPr id="70" name="楕円 69"/>
        <xdr:cNvSpPr/>
      </xdr:nvSpPr>
      <xdr:spPr>
        <a:xfrm>
          <a:off x="4584700" y="56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73677</xdr:rowOff>
    </xdr:from>
    <xdr:ext cx="405111" cy="259045"/>
    <xdr:sp macro="" textlink="">
      <xdr:nvSpPr>
        <xdr:cNvPr id="71" name="【道路】&#10;有形固定資産減価償却率該当値テキスト"/>
        <xdr:cNvSpPr txBox="1"/>
      </xdr:nvSpPr>
      <xdr:spPr>
        <a:xfrm>
          <a:off x="4673600" y="556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120650</xdr:rowOff>
    </xdr:from>
    <xdr:to>
      <xdr:col>20</xdr:col>
      <xdr:colOff>38100</xdr:colOff>
      <xdr:row>35</xdr:row>
      <xdr:rowOff>50800</xdr:rowOff>
    </xdr:to>
    <xdr:sp macro="" textlink="">
      <xdr:nvSpPr>
        <xdr:cNvPr id="72" name="楕円 71"/>
        <xdr:cNvSpPr/>
      </xdr:nvSpPr>
      <xdr:spPr>
        <a:xfrm>
          <a:off x="3746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0</xdr:rowOff>
    </xdr:from>
    <xdr:to>
      <xdr:col>24</xdr:col>
      <xdr:colOff>63500</xdr:colOff>
      <xdr:row>35</xdr:row>
      <xdr:rowOff>0</xdr:rowOff>
    </xdr:to>
    <xdr:cxnSp macro="">
      <xdr:nvCxnSpPr>
        <xdr:cNvPr id="73" name="直線コネクタ 72"/>
        <xdr:cNvCxnSpPr/>
      </xdr:nvCxnSpPr>
      <xdr:spPr>
        <a:xfrm flipV="1">
          <a:off x="3797300" y="56578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101600</xdr:rowOff>
    </xdr:from>
    <xdr:to>
      <xdr:col>15</xdr:col>
      <xdr:colOff>101600</xdr:colOff>
      <xdr:row>37</xdr:row>
      <xdr:rowOff>31750</xdr:rowOff>
    </xdr:to>
    <xdr:sp macro="" textlink="">
      <xdr:nvSpPr>
        <xdr:cNvPr id="74" name="楕円 73"/>
        <xdr:cNvSpPr/>
      </xdr:nvSpPr>
      <xdr:spPr>
        <a:xfrm>
          <a:off x="2857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0</xdr:rowOff>
    </xdr:from>
    <xdr:to>
      <xdr:col>19</xdr:col>
      <xdr:colOff>177800</xdr:colOff>
      <xdr:row>36</xdr:row>
      <xdr:rowOff>152400</xdr:rowOff>
    </xdr:to>
    <xdr:cxnSp macro="">
      <xdr:nvCxnSpPr>
        <xdr:cNvPr id="75" name="直線コネクタ 74"/>
        <xdr:cNvCxnSpPr/>
      </xdr:nvCxnSpPr>
      <xdr:spPr>
        <a:xfrm flipV="1">
          <a:off x="2908300" y="60007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137177</xdr:rowOff>
    </xdr:from>
    <xdr:ext cx="405111" cy="259045"/>
    <xdr:sp macro="" textlink="">
      <xdr:nvSpPr>
        <xdr:cNvPr id="76" name="n_1aveValue【道路】&#10;有形固定資産減価償却率"/>
        <xdr:cNvSpPr txBox="1"/>
      </xdr:nvSpPr>
      <xdr:spPr>
        <a:xfrm>
          <a:off x="35820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156227</xdr:rowOff>
    </xdr:from>
    <xdr:ext cx="405111" cy="259045"/>
    <xdr:sp macro="" textlink="">
      <xdr:nvSpPr>
        <xdr:cNvPr id="77" name="n_2aveValue【道路】&#10;有形固定資産減価償却率"/>
        <xdr:cNvSpPr txBox="1"/>
      </xdr:nvSpPr>
      <xdr:spPr>
        <a:xfrm>
          <a:off x="2705744"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67327</xdr:rowOff>
    </xdr:from>
    <xdr:ext cx="405111" cy="259045"/>
    <xdr:sp macro="" textlink="">
      <xdr:nvSpPr>
        <xdr:cNvPr id="78" name="n_1mainValue【道路】&#10;有形固定資産減価償却率"/>
        <xdr:cNvSpPr txBox="1"/>
      </xdr:nvSpPr>
      <xdr:spPr>
        <a:xfrm>
          <a:off x="35820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48277</xdr:rowOff>
    </xdr:from>
    <xdr:ext cx="405111" cy="259045"/>
    <xdr:sp macro="" textlink="">
      <xdr:nvSpPr>
        <xdr:cNvPr id="79" name="n_2mainValue【道路】&#10;有形固定資産減価償却率"/>
        <xdr:cNvSpPr txBox="1"/>
      </xdr:nvSpPr>
      <xdr:spPr>
        <a:xfrm>
          <a:off x="2705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0" name="テキスト ボックス 89"/>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92" name="テキスト ボックス 91"/>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4" name="テキスト ボックス 9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84328</xdr:rowOff>
    </xdr:from>
    <xdr:to>
      <xdr:col>54</xdr:col>
      <xdr:colOff>189865</xdr:colOff>
      <xdr:row>42</xdr:row>
      <xdr:rowOff>40894</xdr:rowOff>
    </xdr:to>
    <xdr:cxnSp macro="">
      <xdr:nvCxnSpPr>
        <xdr:cNvPr id="104" name="直線コネクタ 103"/>
        <xdr:cNvCxnSpPr/>
      </xdr:nvCxnSpPr>
      <xdr:spPr>
        <a:xfrm flipV="1">
          <a:off x="10476865" y="591362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44721</xdr:rowOff>
    </xdr:from>
    <xdr:ext cx="534377" cy="259045"/>
    <xdr:sp macro="" textlink="">
      <xdr:nvSpPr>
        <xdr:cNvPr id="105" name="【道路】&#10;一人当たり延長最小値テキスト"/>
        <xdr:cNvSpPr txBox="1"/>
      </xdr:nvSpPr>
      <xdr:spPr>
        <a:xfrm>
          <a:off x="10515600" y="72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40894</xdr:rowOff>
    </xdr:from>
    <xdr:to>
      <xdr:col>55</xdr:col>
      <xdr:colOff>88900</xdr:colOff>
      <xdr:row>42</xdr:row>
      <xdr:rowOff>40894</xdr:rowOff>
    </xdr:to>
    <xdr:cxnSp macro="">
      <xdr:nvCxnSpPr>
        <xdr:cNvPr id="106" name="直線コネクタ 105"/>
        <xdr:cNvCxnSpPr/>
      </xdr:nvCxnSpPr>
      <xdr:spPr>
        <a:xfrm>
          <a:off x="10388600" y="724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31005</xdr:rowOff>
    </xdr:from>
    <xdr:ext cx="534377" cy="259045"/>
    <xdr:sp macro="" textlink="">
      <xdr:nvSpPr>
        <xdr:cNvPr id="107" name="【道路】&#10;一人当たり延長最大値テキスト"/>
        <xdr:cNvSpPr txBox="1"/>
      </xdr:nvSpPr>
      <xdr:spPr>
        <a:xfrm>
          <a:off x="10515600" y="568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84328</xdr:rowOff>
    </xdr:from>
    <xdr:to>
      <xdr:col>55</xdr:col>
      <xdr:colOff>88900</xdr:colOff>
      <xdr:row>34</xdr:row>
      <xdr:rowOff>84328</xdr:rowOff>
    </xdr:to>
    <xdr:cxnSp macro="">
      <xdr:nvCxnSpPr>
        <xdr:cNvPr id="108" name="直線コネクタ 107"/>
        <xdr:cNvCxnSpPr/>
      </xdr:nvCxnSpPr>
      <xdr:spPr>
        <a:xfrm>
          <a:off x="10388600" y="591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13860</xdr:rowOff>
    </xdr:from>
    <xdr:ext cx="534377" cy="259045"/>
    <xdr:sp macro="" textlink="">
      <xdr:nvSpPr>
        <xdr:cNvPr id="109" name="【道路】&#10;一人当たり延長平均値テキスト"/>
        <xdr:cNvSpPr txBox="1"/>
      </xdr:nvSpPr>
      <xdr:spPr>
        <a:xfrm>
          <a:off x="10515600" y="63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35433</xdr:rowOff>
    </xdr:from>
    <xdr:to>
      <xdr:col>55</xdr:col>
      <xdr:colOff>50800</xdr:colOff>
      <xdr:row>37</xdr:row>
      <xdr:rowOff>137033</xdr:rowOff>
    </xdr:to>
    <xdr:sp macro="" textlink="">
      <xdr:nvSpPr>
        <xdr:cNvPr id="110" name="フローチャート: 判断 109"/>
        <xdr:cNvSpPr/>
      </xdr:nvSpPr>
      <xdr:spPr>
        <a:xfrm>
          <a:off x="10426700" y="63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8128</xdr:rowOff>
    </xdr:from>
    <xdr:to>
      <xdr:col>50</xdr:col>
      <xdr:colOff>165100</xdr:colOff>
      <xdr:row>37</xdr:row>
      <xdr:rowOff>109728</xdr:rowOff>
    </xdr:to>
    <xdr:sp macro="" textlink="">
      <xdr:nvSpPr>
        <xdr:cNvPr id="111" name="フローチャート: 判断 110"/>
        <xdr:cNvSpPr/>
      </xdr:nvSpPr>
      <xdr:spPr>
        <a:xfrm>
          <a:off x="9588500" y="635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70739</xdr:rowOff>
    </xdr:from>
    <xdr:to>
      <xdr:col>46</xdr:col>
      <xdr:colOff>38100</xdr:colOff>
      <xdr:row>39</xdr:row>
      <xdr:rowOff>889</xdr:rowOff>
    </xdr:to>
    <xdr:sp macro="" textlink="">
      <xdr:nvSpPr>
        <xdr:cNvPr id="112" name="フローチャート: 判断 111"/>
        <xdr:cNvSpPr/>
      </xdr:nvSpPr>
      <xdr:spPr>
        <a:xfrm>
          <a:off x="8699500" y="658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31750</xdr:rowOff>
    </xdr:from>
    <xdr:to>
      <xdr:col>55</xdr:col>
      <xdr:colOff>50800</xdr:colOff>
      <xdr:row>36</xdr:row>
      <xdr:rowOff>133350</xdr:rowOff>
    </xdr:to>
    <xdr:sp macro="" textlink="">
      <xdr:nvSpPr>
        <xdr:cNvPr id="118" name="楕円 117"/>
        <xdr:cNvSpPr/>
      </xdr:nvSpPr>
      <xdr:spPr>
        <a:xfrm>
          <a:off x="10426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54627</xdr:rowOff>
    </xdr:from>
    <xdr:ext cx="534377" cy="259045"/>
    <xdr:sp macro="" textlink="">
      <xdr:nvSpPr>
        <xdr:cNvPr id="119" name="【道路】&#10;一人当たり延長該当値テキスト"/>
        <xdr:cNvSpPr txBox="1"/>
      </xdr:nvSpPr>
      <xdr:spPr>
        <a:xfrm>
          <a:off x="10515600" y="60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48641</xdr:rowOff>
    </xdr:from>
    <xdr:to>
      <xdr:col>50</xdr:col>
      <xdr:colOff>165100</xdr:colOff>
      <xdr:row>36</xdr:row>
      <xdr:rowOff>150241</xdr:rowOff>
    </xdr:to>
    <xdr:sp macro="" textlink="">
      <xdr:nvSpPr>
        <xdr:cNvPr id="120" name="楕円 119"/>
        <xdr:cNvSpPr/>
      </xdr:nvSpPr>
      <xdr:spPr>
        <a:xfrm>
          <a:off x="9588500" y="62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82550</xdr:rowOff>
    </xdr:from>
    <xdr:to>
      <xdr:col>55</xdr:col>
      <xdr:colOff>0</xdr:colOff>
      <xdr:row>36</xdr:row>
      <xdr:rowOff>99441</xdr:rowOff>
    </xdr:to>
    <xdr:cxnSp macro="">
      <xdr:nvCxnSpPr>
        <xdr:cNvPr id="121" name="直線コネクタ 120"/>
        <xdr:cNvCxnSpPr/>
      </xdr:nvCxnSpPr>
      <xdr:spPr>
        <a:xfrm flipV="1">
          <a:off x="9639300" y="6254750"/>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68453</xdr:rowOff>
    </xdr:from>
    <xdr:to>
      <xdr:col>46</xdr:col>
      <xdr:colOff>38100</xdr:colOff>
      <xdr:row>36</xdr:row>
      <xdr:rowOff>170053</xdr:rowOff>
    </xdr:to>
    <xdr:sp macro="" textlink="">
      <xdr:nvSpPr>
        <xdr:cNvPr id="122" name="楕円 121"/>
        <xdr:cNvSpPr/>
      </xdr:nvSpPr>
      <xdr:spPr>
        <a:xfrm>
          <a:off x="8699500" y="62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99441</xdr:rowOff>
    </xdr:from>
    <xdr:to>
      <xdr:col>50</xdr:col>
      <xdr:colOff>114300</xdr:colOff>
      <xdr:row>36</xdr:row>
      <xdr:rowOff>119253</xdr:rowOff>
    </xdr:to>
    <xdr:cxnSp macro="">
      <xdr:nvCxnSpPr>
        <xdr:cNvPr id="123" name="直線コネクタ 122"/>
        <xdr:cNvCxnSpPr/>
      </xdr:nvCxnSpPr>
      <xdr:spPr>
        <a:xfrm flipV="1">
          <a:off x="8750300" y="6271641"/>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100855</xdr:rowOff>
    </xdr:from>
    <xdr:ext cx="534377" cy="259045"/>
    <xdr:sp macro="" textlink="">
      <xdr:nvSpPr>
        <xdr:cNvPr id="124" name="n_1aveValue【道路】&#10;一人当たり延長"/>
        <xdr:cNvSpPr txBox="1"/>
      </xdr:nvSpPr>
      <xdr:spPr>
        <a:xfrm>
          <a:off x="9359411" y="64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163466</xdr:rowOff>
    </xdr:from>
    <xdr:ext cx="534377" cy="259045"/>
    <xdr:sp macro="" textlink="">
      <xdr:nvSpPr>
        <xdr:cNvPr id="125" name="n_2aveValue【道路】&#10;一人当たり延長"/>
        <xdr:cNvSpPr txBox="1"/>
      </xdr:nvSpPr>
      <xdr:spPr>
        <a:xfrm>
          <a:off x="8483111" y="667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166768</xdr:rowOff>
    </xdr:from>
    <xdr:ext cx="534377" cy="259045"/>
    <xdr:sp macro="" textlink="">
      <xdr:nvSpPr>
        <xdr:cNvPr id="126" name="n_1mainValue【道路】&#10;一人当たり延長"/>
        <xdr:cNvSpPr txBox="1"/>
      </xdr:nvSpPr>
      <xdr:spPr>
        <a:xfrm>
          <a:off x="9359411" y="599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15130</xdr:rowOff>
    </xdr:from>
    <xdr:ext cx="534377" cy="259045"/>
    <xdr:sp macro="" textlink="">
      <xdr:nvSpPr>
        <xdr:cNvPr id="127" name="n_2mainValue【道路】&#10;一人当たり延長"/>
        <xdr:cNvSpPr txBox="1"/>
      </xdr:nvSpPr>
      <xdr:spPr>
        <a:xfrm>
          <a:off x="8483111" y="60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107442</xdr:rowOff>
    </xdr:from>
    <xdr:to>
      <xdr:col>24</xdr:col>
      <xdr:colOff>62865</xdr:colOff>
      <xdr:row>63</xdr:row>
      <xdr:rowOff>134874</xdr:rowOff>
    </xdr:to>
    <xdr:cxnSp macro="">
      <xdr:nvCxnSpPr>
        <xdr:cNvPr id="150" name="直線コネクタ 149"/>
        <xdr:cNvCxnSpPr/>
      </xdr:nvCxnSpPr>
      <xdr:spPr>
        <a:xfrm flipV="1">
          <a:off x="4634865" y="9537192"/>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138701</xdr:rowOff>
    </xdr:from>
    <xdr:ext cx="405111" cy="259045"/>
    <xdr:sp macro="" textlink="">
      <xdr:nvSpPr>
        <xdr:cNvPr id="151" name="【橋りょう・トンネル】&#10;有形固定資産減価償却率最小値テキスト"/>
        <xdr:cNvSpPr txBox="1"/>
      </xdr:nvSpPr>
      <xdr:spPr>
        <a:xfrm>
          <a:off x="4673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134874</xdr:rowOff>
    </xdr:from>
    <xdr:to>
      <xdr:col>24</xdr:col>
      <xdr:colOff>152400</xdr:colOff>
      <xdr:row>63</xdr:row>
      <xdr:rowOff>134874</xdr:rowOff>
    </xdr:to>
    <xdr:cxnSp macro="">
      <xdr:nvCxnSpPr>
        <xdr:cNvPr id="152" name="直線コネクタ 151"/>
        <xdr:cNvCxnSpPr/>
      </xdr:nvCxnSpPr>
      <xdr:spPr>
        <a:xfrm>
          <a:off x="4546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54119</xdr:rowOff>
    </xdr:from>
    <xdr:ext cx="405111" cy="259045"/>
    <xdr:sp macro="" textlink="">
      <xdr:nvSpPr>
        <xdr:cNvPr id="153" name="【橋りょう・トンネル】&#10;有形固定資産減価償却率最大値テキスト"/>
        <xdr:cNvSpPr txBox="1"/>
      </xdr:nvSpPr>
      <xdr:spPr>
        <a:xfrm>
          <a:off x="4673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107442</xdr:rowOff>
    </xdr:from>
    <xdr:to>
      <xdr:col>24</xdr:col>
      <xdr:colOff>152400</xdr:colOff>
      <xdr:row>55</xdr:row>
      <xdr:rowOff>107442</xdr:rowOff>
    </xdr:to>
    <xdr:cxnSp macro="">
      <xdr:nvCxnSpPr>
        <xdr:cNvPr id="154" name="直線コネクタ 153"/>
        <xdr:cNvCxnSpPr/>
      </xdr:nvCxnSpPr>
      <xdr:spPr>
        <a:xfrm>
          <a:off x="4546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48785</xdr:rowOff>
    </xdr:from>
    <xdr:ext cx="405111" cy="259045"/>
    <xdr:sp macro="" textlink="">
      <xdr:nvSpPr>
        <xdr:cNvPr id="155" name="【橋りょう・トンネル】&#10;有形固定資産減価償却率平均値テキスト"/>
        <xdr:cNvSpPr txBox="1"/>
      </xdr:nvSpPr>
      <xdr:spPr>
        <a:xfrm>
          <a:off x="4673600" y="1050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56" name="フローチャート: 判断 155"/>
        <xdr:cNvSpPr/>
      </xdr:nvSpPr>
      <xdr:spPr>
        <a:xfrm>
          <a:off x="4584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95504</xdr:rowOff>
    </xdr:from>
    <xdr:to>
      <xdr:col>20</xdr:col>
      <xdr:colOff>38100</xdr:colOff>
      <xdr:row>61</xdr:row>
      <xdr:rowOff>25654</xdr:rowOff>
    </xdr:to>
    <xdr:sp macro="" textlink="">
      <xdr:nvSpPr>
        <xdr:cNvPr id="157" name="フローチャート: 判断 156"/>
        <xdr:cNvSpPr/>
      </xdr:nvSpPr>
      <xdr:spPr>
        <a:xfrm>
          <a:off x="3746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45212</xdr:rowOff>
    </xdr:from>
    <xdr:to>
      <xdr:col>15</xdr:col>
      <xdr:colOff>101600</xdr:colOff>
      <xdr:row>62</xdr:row>
      <xdr:rowOff>146812</xdr:rowOff>
    </xdr:to>
    <xdr:sp macro="" textlink="">
      <xdr:nvSpPr>
        <xdr:cNvPr id="158" name="フローチャート: 判断 157"/>
        <xdr:cNvSpPr/>
      </xdr:nvSpPr>
      <xdr:spPr>
        <a:xfrm>
          <a:off x="2857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40640</xdr:rowOff>
    </xdr:from>
    <xdr:to>
      <xdr:col>24</xdr:col>
      <xdr:colOff>114300</xdr:colOff>
      <xdr:row>56</xdr:row>
      <xdr:rowOff>142240</xdr:rowOff>
    </xdr:to>
    <xdr:sp macro="" textlink="">
      <xdr:nvSpPr>
        <xdr:cNvPr id="164" name="楕円 163"/>
        <xdr:cNvSpPr/>
      </xdr:nvSpPr>
      <xdr:spPr>
        <a:xfrm>
          <a:off x="4584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63517</xdr:rowOff>
    </xdr:from>
    <xdr:ext cx="405111" cy="259045"/>
    <xdr:sp macro="" textlink="">
      <xdr:nvSpPr>
        <xdr:cNvPr id="165" name="【橋りょう・トンネル】&#10;有形固定資産減価償却率該当値テキスト"/>
        <xdr:cNvSpPr txBox="1"/>
      </xdr:nvSpPr>
      <xdr:spPr>
        <a:xfrm>
          <a:off x="4673600"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24638</xdr:rowOff>
    </xdr:from>
    <xdr:to>
      <xdr:col>20</xdr:col>
      <xdr:colOff>38100</xdr:colOff>
      <xdr:row>57</xdr:row>
      <xdr:rowOff>126238</xdr:rowOff>
    </xdr:to>
    <xdr:sp macro="" textlink="">
      <xdr:nvSpPr>
        <xdr:cNvPr id="166" name="楕円 165"/>
        <xdr:cNvSpPr/>
      </xdr:nvSpPr>
      <xdr:spPr>
        <a:xfrm>
          <a:off x="3746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91440</xdr:rowOff>
    </xdr:from>
    <xdr:to>
      <xdr:col>24</xdr:col>
      <xdr:colOff>63500</xdr:colOff>
      <xdr:row>57</xdr:row>
      <xdr:rowOff>75438</xdr:rowOff>
    </xdr:to>
    <xdr:cxnSp macro="">
      <xdr:nvCxnSpPr>
        <xdr:cNvPr id="167" name="直線コネクタ 166"/>
        <xdr:cNvCxnSpPr/>
      </xdr:nvCxnSpPr>
      <xdr:spPr>
        <a:xfrm flipV="1">
          <a:off x="3797300" y="969264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170942</xdr:rowOff>
    </xdr:from>
    <xdr:to>
      <xdr:col>15</xdr:col>
      <xdr:colOff>101600</xdr:colOff>
      <xdr:row>58</xdr:row>
      <xdr:rowOff>101092</xdr:rowOff>
    </xdr:to>
    <xdr:sp macro="" textlink="">
      <xdr:nvSpPr>
        <xdr:cNvPr id="168" name="楕円 167"/>
        <xdr:cNvSpPr/>
      </xdr:nvSpPr>
      <xdr:spPr>
        <a:xfrm>
          <a:off x="2857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75438</xdr:rowOff>
    </xdr:from>
    <xdr:to>
      <xdr:col>19</xdr:col>
      <xdr:colOff>177800</xdr:colOff>
      <xdr:row>58</xdr:row>
      <xdr:rowOff>50292</xdr:rowOff>
    </xdr:to>
    <xdr:cxnSp macro="">
      <xdr:nvCxnSpPr>
        <xdr:cNvPr id="169" name="直線コネクタ 168"/>
        <xdr:cNvCxnSpPr/>
      </xdr:nvCxnSpPr>
      <xdr:spPr>
        <a:xfrm flipV="1">
          <a:off x="2908300" y="984808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16781</xdr:rowOff>
    </xdr:from>
    <xdr:ext cx="405111" cy="259045"/>
    <xdr:sp macro="" textlink="">
      <xdr:nvSpPr>
        <xdr:cNvPr id="170" name="n_1aveValue【橋りょう・トンネル】&#10;有形固定資産減価償却率"/>
        <xdr:cNvSpPr txBox="1"/>
      </xdr:nvSpPr>
      <xdr:spPr>
        <a:xfrm>
          <a:off x="35820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137939</xdr:rowOff>
    </xdr:from>
    <xdr:ext cx="405111" cy="259045"/>
    <xdr:sp macro="" textlink="">
      <xdr:nvSpPr>
        <xdr:cNvPr id="171" name="n_2aveValue【橋りょう・トンネル】&#10;有形固定資産減価償却率"/>
        <xdr:cNvSpPr txBox="1"/>
      </xdr:nvSpPr>
      <xdr:spPr>
        <a:xfrm>
          <a:off x="2705744" y="1076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142765</xdr:rowOff>
    </xdr:from>
    <xdr:ext cx="405111" cy="259045"/>
    <xdr:sp macro="" textlink="">
      <xdr:nvSpPr>
        <xdr:cNvPr id="172" name="n_1mainValue【橋りょう・トンネル】&#10;有形固定資産減価償却率"/>
        <xdr:cNvSpPr txBox="1"/>
      </xdr:nvSpPr>
      <xdr:spPr>
        <a:xfrm>
          <a:off x="35820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117619</xdr:rowOff>
    </xdr:from>
    <xdr:ext cx="405111" cy="259045"/>
    <xdr:sp macro="" textlink="">
      <xdr:nvSpPr>
        <xdr:cNvPr id="173" name="n_2mainValue【橋りょう・トンネル】&#10;有形固定資産減価償却率"/>
        <xdr:cNvSpPr txBox="1"/>
      </xdr:nvSpPr>
      <xdr:spPr>
        <a:xfrm>
          <a:off x="27057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3" name="テキスト ボックス 19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147014</xdr:rowOff>
    </xdr:from>
    <xdr:to>
      <xdr:col>54</xdr:col>
      <xdr:colOff>189865</xdr:colOff>
      <xdr:row>63</xdr:row>
      <xdr:rowOff>160148</xdr:rowOff>
    </xdr:to>
    <xdr:cxnSp macro="">
      <xdr:nvCxnSpPr>
        <xdr:cNvPr id="197" name="直線コネクタ 196"/>
        <xdr:cNvCxnSpPr/>
      </xdr:nvCxnSpPr>
      <xdr:spPr>
        <a:xfrm flipV="1">
          <a:off x="10476865" y="9576764"/>
          <a:ext cx="0" cy="1384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163975</xdr:rowOff>
    </xdr:from>
    <xdr:ext cx="534377" cy="259045"/>
    <xdr:sp macro="" textlink="">
      <xdr:nvSpPr>
        <xdr:cNvPr id="198" name="【橋りょう・トンネル】&#10;一人当たり有形固定資産（償却資産）額最小値テキスト"/>
        <xdr:cNvSpPr txBox="1"/>
      </xdr:nvSpPr>
      <xdr:spPr>
        <a:xfrm>
          <a:off x="10515600" y="109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160148</xdr:rowOff>
    </xdr:from>
    <xdr:to>
      <xdr:col>55</xdr:col>
      <xdr:colOff>88900</xdr:colOff>
      <xdr:row>63</xdr:row>
      <xdr:rowOff>160148</xdr:rowOff>
    </xdr:to>
    <xdr:cxnSp macro="">
      <xdr:nvCxnSpPr>
        <xdr:cNvPr id="199" name="直線コネクタ 198"/>
        <xdr:cNvCxnSpPr/>
      </xdr:nvCxnSpPr>
      <xdr:spPr>
        <a:xfrm>
          <a:off x="10388600" y="1096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93691</xdr:rowOff>
    </xdr:from>
    <xdr:ext cx="599010" cy="259045"/>
    <xdr:sp macro="" textlink="">
      <xdr:nvSpPr>
        <xdr:cNvPr id="200" name="【橋りょう・トンネル】&#10;一人当たり有形固定資産（償却資産）額最大値テキスト"/>
        <xdr:cNvSpPr txBox="1"/>
      </xdr:nvSpPr>
      <xdr:spPr>
        <a:xfrm>
          <a:off x="10515600" y="935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147014</xdr:rowOff>
    </xdr:from>
    <xdr:to>
      <xdr:col>55</xdr:col>
      <xdr:colOff>88900</xdr:colOff>
      <xdr:row>55</xdr:row>
      <xdr:rowOff>147014</xdr:rowOff>
    </xdr:to>
    <xdr:cxnSp macro="">
      <xdr:nvCxnSpPr>
        <xdr:cNvPr id="201" name="直線コネクタ 200"/>
        <xdr:cNvCxnSpPr/>
      </xdr:nvCxnSpPr>
      <xdr:spPr>
        <a:xfrm>
          <a:off x="10388600" y="9576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120827</xdr:rowOff>
    </xdr:from>
    <xdr:ext cx="599010" cy="259045"/>
    <xdr:sp macro="" textlink="">
      <xdr:nvSpPr>
        <xdr:cNvPr id="202" name="【橋りょう・トンネル】&#10;一人当たり有形固定資産（償却資産）額平均値テキスト"/>
        <xdr:cNvSpPr txBox="1"/>
      </xdr:nvSpPr>
      <xdr:spPr>
        <a:xfrm>
          <a:off x="10515600" y="10236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97950</xdr:rowOff>
    </xdr:from>
    <xdr:to>
      <xdr:col>55</xdr:col>
      <xdr:colOff>50800</xdr:colOff>
      <xdr:row>61</xdr:row>
      <xdr:rowOff>28100</xdr:rowOff>
    </xdr:to>
    <xdr:sp macro="" textlink="">
      <xdr:nvSpPr>
        <xdr:cNvPr id="203" name="フローチャート: 判断 202"/>
        <xdr:cNvSpPr/>
      </xdr:nvSpPr>
      <xdr:spPr>
        <a:xfrm>
          <a:off x="10426700" y="103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39840</xdr:rowOff>
    </xdr:from>
    <xdr:to>
      <xdr:col>50</xdr:col>
      <xdr:colOff>165100</xdr:colOff>
      <xdr:row>60</xdr:row>
      <xdr:rowOff>141440</xdr:rowOff>
    </xdr:to>
    <xdr:sp macro="" textlink="">
      <xdr:nvSpPr>
        <xdr:cNvPr id="204" name="フローチャート: 判断 203"/>
        <xdr:cNvSpPr/>
      </xdr:nvSpPr>
      <xdr:spPr>
        <a:xfrm>
          <a:off x="9588500" y="103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97100</xdr:rowOff>
    </xdr:from>
    <xdr:to>
      <xdr:col>46</xdr:col>
      <xdr:colOff>38100</xdr:colOff>
      <xdr:row>60</xdr:row>
      <xdr:rowOff>27250</xdr:rowOff>
    </xdr:to>
    <xdr:sp macro="" textlink="">
      <xdr:nvSpPr>
        <xdr:cNvPr id="205" name="フローチャート: 判断 204"/>
        <xdr:cNvSpPr/>
      </xdr:nvSpPr>
      <xdr:spPr>
        <a:xfrm>
          <a:off x="8699500" y="1021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109348</xdr:rowOff>
    </xdr:from>
    <xdr:to>
      <xdr:col>55</xdr:col>
      <xdr:colOff>50800</xdr:colOff>
      <xdr:row>64</xdr:row>
      <xdr:rowOff>39498</xdr:rowOff>
    </xdr:to>
    <xdr:sp macro="" textlink="">
      <xdr:nvSpPr>
        <xdr:cNvPr id="211" name="楕円 210"/>
        <xdr:cNvSpPr/>
      </xdr:nvSpPr>
      <xdr:spPr>
        <a:xfrm>
          <a:off x="10426700" y="109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24275</xdr:rowOff>
    </xdr:from>
    <xdr:ext cx="534377" cy="259045"/>
    <xdr:sp macro="" textlink="">
      <xdr:nvSpPr>
        <xdr:cNvPr id="212" name="【橋りょう・トンネル】&#10;一人当たり有形固定資産（償却資産）額該当値テキスト"/>
        <xdr:cNvSpPr txBox="1"/>
      </xdr:nvSpPr>
      <xdr:spPr>
        <a:xfrm>
          <a:off x="10515600" y="108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109506</xdr:rowOff>
    </xdr:from>
    <xdr:to>
      <xdr:col>50</xdr:col>
      <xdr:colOff>165100</xdr:colOff>
      <xdr:row>64</xdr:row>
      <xdr:rowOff>39656</xdr:rowOff>
    </xdr:to>
    <xdr:sp macro="" textlink="">
      <xdr:nvSpPr>
        <xdr:cNvPr id="213" name="楕円 212"/>
        <xdr:cNvSpPr/>
      </xdr:nvSpPr>
      <xdr:spPr>
        <a:xfrm>
          <a:off x="9588500" y="109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160148</xdr:rowOff>
    </xdr:from>
    <xdr:to>
      <xdr:col>55</xdr:col>
      <xdr:colOff>0</xdr:colOff>
      <xdr:row>63</xdr:row>
      <xdr:rowOff>160306</xdr:rowOff>
    </xdr:to>
    <xdr:cxnSp macro="">
      <xdr:nvCxnSpPr>
        <xdr:cNvPr id="214" name="直線コネクタ 213"/>
        <xdr:cNvCxnSpPr/>
      </xdr:nvCxnSpPr>
      <xdr:spPr>
        <a:xfrm flipV="1">
          <a:off x="9639300" y="10961498"/>
          <a:ext cx="8382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110113</xdr:rowOff>
    </xdr:from>
    <xdr:to>
      <xdr:col>46</xdr:col>
      <xdr:colOff>38100</xdr:colOff>
      <xdr:row>64</xdr:row>
      <xdr:rowOff>40263</xdr:rowOff>
    </xdr:to>
    <xdr:sp macro="" textlink="">
      <xdr:nvSpPr>
        <xdr:cNvPr id="215" name="楕円 214"/>
        <xdr:cNvSpPr/>
      </xdr:nvSpPr>
      <xdr:spPr>
        <a:xfrm>
          <a:off x="8699500" y="109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160306</xdr:rowOff>
    </xdr:from>
    <xdr:to>
      <xdr:col>50</xdr:col>
      <xdr:colOff>114300</xdr:colOff>
      <xdr:row>63</xdr:row>
      <xdr:rowOff>160913</xdr:rowOff>
    </xdr:to>
    <xdr:cxnSp macro="">
      <xdr:nvCxnSpPr>
        <xdr:cNvPr id="216" name="直線コネクタ 215"/>
        <xdr:cNvCxnSpPr/>
      </xdr:nvCxnSpPr>
      <xdr:spPr>
        <a:xfrm flipV="1">
          <a:off x="8750300" y="10961656"/>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157967</xdr:rowOff>
    </xdr:from>
    <xdr:ext cx="599010" cy="259045"/>
    <xdr:sp macro="" textlink="">
      <xdr:nvSpPr>
        <xdr:cNvPr id="217" name="n_1aveValue【橋りょう・トンネル】&#10;一人当たり有形固定資産（償却資産）額"/>
        <xdr:cNvSpPr txBox="1"/>
      </xdr:nvSpPr>
      <xdr:spPr>
        <a:xfrm>
          <a:off x="9327095" y="1010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43777</xdr:rowOff>
    </xdr:from>
    <xdr:ext cx="599010" cy="259045"/>
    <xdr:sp macro="" textlink="">
      <xdr:nvSpPr>
        <xdr:cNvPr id="218" name="n_2aveValue【橋りょう・トンネル】&#10;一人当たり有形固定資産（償却資産）額"/>
        <xdr:cNvSpPr txBox="1"/>
      </xdr:nvSpPr>
      <xdr:spPr>
        <a:xfrm>
          <a:off x="8450795" y="998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30783</xdr:rowOff>
    </xdr:from>
    <xdr:ext cx="534377" cy="259045"/>
    <xdr:sp macro="" textlink="">
      <xdr:nvSpPr>
        <xdr:cNvPr id="219" name="n_1mainValue【橋りょう・トンネル】&#10;一人当たり有形固定資産（償却資産）額"/>
        <xdr:cNvSpPr txBox="1"/>
      </xdr:nvSpPr>
      <xdr:spPr>
        <a:xfrm>
          <a:off x="9359411" y="1100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31390</xdr:rowOff>
    </xdr:from>
    <xdr:ext cx="534377" cy="259045"/>
    <xdr:sp macro="" textlink="">
      <xdr:nvSpPr>
        <xdr:cNvPr id="220" name="n_2mainValue【橋りょう・トンネル】&#10;一人当たり有形固定資産（償却資産）額"/>
        <xdr:cNvSpPr txBox="1"/>
      </xdr:nvSpPr>
      <xdr:spPr>
        <a:xfrm>
          <a:off x="8483111" y="1100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38" name="正方形/長方形 23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39" name="正方形/長方形 23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40" name="正方形/長方形 23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41" name="正方形/長方形 24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44" name="正方形/長方形 24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45" name="正方形/長方形 24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46" name="正方形/長方形 24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47" name="正方形/長方形 24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8" name="正方形/長方形 2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9" name="正方形/長方形 2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0" name="正方形/長方形 2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1" name="正方形/長方形 2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2" name="正方形/長方形 2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3" name="正方形/長方形 2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4" name="正方形/長方形 2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5" name="正方形/長方形 2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6" name="正方形/長方形 25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5" name="正方形/長方形 2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6" name="正方形/長方形 2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7" name="正方形/長方形 2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8" name="正方形/長方形 2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9" name="正方形/長方形 2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0" name="正方形/長方形 2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1" name="正方形/長方形 2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2" name="正方形/長方形 2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3" name="テキスト ボックス 2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4" name="直線コネクタ 2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75" name="テキスト ボックス 2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76" name="直線コネクタ 27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77" name="テキスト ボックス 27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78" name="直線コネクタ 27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79" name="テキスト ボックス 27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80" name="直線コネクタ 27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81" name="テキスト ボックス 28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82" name="直線コネクタ 28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83" name="テキスト ボックス 28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4" name="直線コネクタ 2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85" name="テキスト ボックス 2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98298</xdr:rowOff>
    </xdr:from>
    <xdr:to>
      <xdr:col>85</xdr:col>
      <xdr:colOff>126364</xdr:colOff>
      <xdr:row>62</xdr:row>
      <xdr:rowOff>132588</xdr:rowOff>
    </xdr:to>
    <xdr:cxnSp macro="">
      <xdr:nvCxnSpPr>
        <xdr:cNvPr id="287" name="直線コネクタ 286"/>
        <xdr:cNvCxnSpPr/>
      </xdr:nvCxnSpPr>
      <xdr:spPr>
        <a:xfrm flipV="1">
          <a:off x="16318864" y="987094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136415</xdr:rowOff>
    </xdr:from>
    <xdr:ext cx="405111" cy="259045"/>
    <xdr:sp macro="" textlink="">
      <xdr:nvSpPr>
        <xdr:cNvPr id="288" name="【学校施設】&#10;有形固定資産減価償却率最小値テキスト"/>
        <xdr:cNvSpPr txBox="1"/>
      </xdr:nvSpPr>
      <xdr:spPr>
        <a:xfrm>
          <a:off x="16357600" y="1076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132588</xdr:rowOff>
    </xdr:from>
    <xdr:to>
      <xdr:col>86</xdr:col>
      <xdr:colOff>25400</xdr:colOff>
      <xdr:row>62</xdr:row>
      <xdr:rowOff>132588</xdr:rowOff>
    </xdr:to>
    <xdr:cxnSp macro="">
      <xdr:nvCxnSpPr>
        <xdr:cNvPr id="289" name="直線コネクタ 288"/>
        <xdr:cNvCxnSpPr/>
      </xdr:nvCxnSpPr>
      <xdr:spPr>
        <a:xfrm>
          <a:off x="16230600" y="10762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44975</xdr:rowOff>
    </xdr:from>
    <xdr:ext cx="405111" cy="259045"/>
    <xdr:sp macro="" textlink="">
      <xdr:nvSpPr>
        <xdr:cNvPr id="290" name="【学校施設】&#10;有形固定資産減価償却率最大値テキスト"/>
        <xdr:cNvSpPr txBox="1"/>
      </xdr:nvSpPr>
      <xdr:spPr>
        <a:xfrm>
          <a:off x="163576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98298</xdr:rowOff>
    </xdr:from>
    <xdr:to>
      <xdr:col>86</xdr:col>
      <xdr:colOff>25400</xdr:colOff>
      <xdr:row>57</xdr:row>
      <xdr:rowOff>98298</xdr:rowOff>
    </xdr:to>
    <xdr:cxnSp macro="">
      <xdr:nvCxnSpPr>
        <xdr:cNvPr id="291" name="直線コネクタ 290"/>
        <xdr:cNvCxnSpPr/>
      </xdr:nvCxnSpPr>
      <xdr:spPr>
        <a:xfrm>
          <a:off x="16230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170959</xdr:rowOff>
    </xdr:from>
    <xdr:ext cx="405111" cy="259045"/>
    <xdr:sp macro="" textlink="">
      <xdr:nvSpPr>
        <xdr:cNvPr id="292" name="【学校施設】&#10;有形固定資産減価償却率平均値テキスト"/>
        <xdr:cNvSpPr txBox="1"/>
      </xdr:nvSpPr>
      <xdr:spPr>
        <a:xfrm>
          <a:off x="16357600" y="1011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148082</xdr:rowOff>
    </xdr:from>
    <xdr:to>
      <xdr:col>85</xdr:col>
      <xdr:colOff>177800</xdr:colOff>
      <xdr:row>60</xdr:row>
      <xdr:rowOff>78232</xdr:rowOff>
    </xdr:to>
    <xdr:sp macro="" textlink="">
      <xdr:nvSpPr>
        <xdr:cNvPr id="293" name="フローチャート: 判断 292"/>
        <xdr:cNvSpPr/>
      </xdr:nvSpPr>
      <xdr:spPr>
        <a:xfrm>
          <a:off x="162687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294" name="フローチャート: 判断 293"/>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295" name="フローチャート: 判断 294"/>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96" name="テキスト ボックス 2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7" name="テキスト ボックス 2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8" name="テキスト ボックス 2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9" name="テキスト ボックス 2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0" name="テキスト ボックス 2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81788</xdr:rowOff>
    </xdr:from>
    <xdr:to>
      <xdr:col>85</xdr:col>
      <xdr:colOff>177800</xdr:colOff>
      <xdr:row>63</xdr:row>
      <xdr:rowOff>11938</xdr:rowOff>
    </xdr:to>
    <xdr:sp macro="" textlink="">
      <xdr:nvSpPr>
        <xdr:cNvPr id="301" name="楕円 300"/>
        <xdr:cNvSpPr/>
      </xdr:nvSpPr>
      <xdr:spPr>
        <a:xfrm>
          <a:off x="16268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168165</xdr:rowOff>
    </xdr:from>
    <xdr:ext cx="405111" cy="259045"/>
    <xdr:sp macro="" textlink="">
      <xdr:nvSpPr>
        <xdr:cNvPr id="302" name="【学校施設】&#10;有形固定資産減価償却率該当値テキスト"/>
        <xdr:cNvSpPr txBox="1"/>
      </xdr:nvSpPr>
      <xdr:spPr>
        <a:xfrm>
          <a:off x="16357600" y="1062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145796</xdr:rowOff>
    </xdr:from>
    <xdr:to>
      <xdr:col>81</xdr:col>
      <xdr:colOff>101600</xdr:colOff>
      <xdr:row>63</xdr:row>
      <xdr:rowOff>75946</xdr:rowOff>
    </xdr:to>
    <xdr:sp macro="" textlink="">
      <xdr:nvSpPr>
        <xdr:cNvPr id="303" name="楕円 302"/>
        <xdr:cNvSpPr/>
      </xdr:nvSpPr>
      <xdr:spPr>
        <a:xfrm>
          <a:off x="15430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132588</xdr:rowOff>
    </xdr:from>
    <xdr:to>
      <xdr:col>85</xdr:col>
      <xdr:colOff>127000</xdr:colOff>
      <xdr:row>63</xdr:row>
      <xdr:rowOff>25146</xdr:rowOff>
    </xdr:to>
    <xdr:cxnSp macro="">
      <xdr:nvCxnSpPr>
        <xdr:cNvPr id="304" name="直線コネクタ 303"/>
        <xdr:cNvCxnSpPr/>
      </xdr:nvCxnSpPr>
      <xdr:spPr>
        <a:xfrm flipV="1">
          <a:off x="15481300" y="107624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36068</xdr:rowOff>
    </xdr:from>
    <xdr:to>
      <xdr:col>76</xdr:col>
      <xdr:colOff>165100</xdr:colOff>
      <xdr:row>60</xdr:row>
      <xdr:rowOff>137668</xdr:rowOff>
    </xdr:to>
    <xdr:sp macro="" textlink="">
      <xdr:nvSpPr>
        <xdr:cNvPr id="305" name="楕円 304"/>
        <xdr:cNvSpPr/>
      </xdr:nvSpPr>
      <xdr:spPr>
        <a:xfrm>
          <a:off x="14541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86868</xdr:rowOff>
    </xdr:from>
    <xdr:to>
      <xdr:col>81</xdr:col>
      <xdr:colOff>50800</xdr:colOff>
      <xdr:row>63</xdr:row>
      <xdr:rowOff>25146</xdr:rowOff>
    </xdr:to>
    <xdr:cxnSp macro="">
      <xdr:nvCxnSpPr>
        <xdr:cNvPr id="306" name="直線コネクタ 305"/>
        <xdr:cNvCxnSpPr/>
      </xdr:nvCxnSpPr>
      <xdr:spPr>
        <a:xfrm>
          <a:off x="14592300" y="10373868"/>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307" name="n_1aveValue【学校施設】&#10;有形固定資産減価償却率"/>
        <xdr:cNvSpPr txBox="1"/>
      </xdr:nvSpPr>
      <xdr:spPr>
        <a:xfrm>
          <a:off x="152660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308"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67073</xdr:rowOff>
    </xdr:from>
    <xdr:ext cx="405111" cy="259045"/>
    <xdr:sp macro="" textlink="">
      <xdr:nvSpPr>
        <xdr:cNvPr id="309" name="n_1mainValue【学校施設】&#10;有形固定資産減価償却率"/>
        <xdr:cNvSpPr txBox="1"/>
      </xdr:nvSpPr>
      <xdr:spPr>
        <a:xfrm>
          <a:off x="15266044" y="108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128795</xdr:rowOff>
    </xdr:from>
    <xdr:ext cx="405111" cy="259045"/>
    <xdr:sp macro="" textlink="">
      <xdr:nvSpPr>
        <xdr:cNvPr id="310" name="n_2mainValue【学校施設】&#10;有形固定資産減価償却率"/>
        <xdr:cNvSpPr txBox="1"/>
      </xdr:nvSpPr>
      <xdr:spPr>
        <a:xfrm>
          <a:off x="143897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1" name="正方形/長方形 3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2" name="正方形/長方形 3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3" name="正方形/長方形 3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4" name="正方形/長方形 3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5" name="正方形/長方形 3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6" name="正方形/長方形 3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7" name="正方形/長方形 3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8" name="正方形/長方形 3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9" name="テキスト ボックス 3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0" name="直線コネクタ 3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21" name="テキスト ボックス 3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22" name="直線コネクタ 3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23" name="テキスト ボックス 3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24" name="直線コネクタ 3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25" name="テキスト ボックス 32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26" name="直線コネクタ 3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27" name="テキスト ボックス 32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28" name="直線コネクタ 3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29" name="テキスト ボックス 32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0" name="直線コネクタ 3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1" name="テキスト ボックス 3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148133</xdr:rowOff>
    </xdr:from>
    <xdr:to>
      <xdr:col>116</xdr:col>
      <xdr:colOff>62864</xdr:colOff>
      <xdr:row>62</xdr:row>
      <xdr:rowOff>72237</xdr:rowOff>
    </xdr:to>
    <xdr:cxnSp macro="">
      <xdr:nvCxnSpPr>
        <xdr:cNvPr id="333" name="直線コネクタ 332"/>
        <xdr:cNvCxnSpPr/>
      </xdr:nvCxnSpPr>
      <xdr:spPr>
        <a:xfrm flipV="1">
          <a:off x="22160864" y="9577883"/>
          <a:ext cx="0" cy="11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76064</xdr:rowOff>
    </xdr:from>
    <xdr:ext cx="469744" cy="259045"/>
    <xdr:sp macro="" textlink="">
      <xdr:nvSpPr>
        <xdr:cNvPr id="334" name="【学校施設】&#10;一人当たり面積最小値テキスト"/>
        <xdr:cNvSpPr txBox="1"/>
      </xdr:nvSpPr>
      <xdr:spPr>
        <a:xfrm>
          <a:off x="22199600" y="107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72237</xdr:rowOff>
    </xdr:from>
    <xdr:to>
      <xdr:col>116</xdr:col>
      <xdr:colOff>152400</xdr:colOff>
      <xdr:row>62</xdr:row>
      <xdr:rowOff>72237</xdr:rowOff>
    </xdr:to>
    <xdr:cxnSp macro="">
      <xdr:nvCxnSpPr>
        <xdr:cNvPr id="335" name="直線コネクタ 334"/>
        <xdr:cNvCxnSpPr/>
      </xdr:nvCxnSpPr>
      <xdr:spPr>
        <a:xfrm>
          <a:off x="22072600" y="1070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94810</xdr:rowOff>
    </xdr:from>
    <xdr:ext cx="469744" cy="259045"/>
    <xdr:sp macro="" textlink="">
      <xdr:nvSpPr>
        <xdr:cNvPr id="336" name="【学校施設】&#10;一人当たり面積最大値テキスト"/>
        <xdr:cNvSpPr txBox="1"/>
      </xdr:nvSpPr>
      <xdr:spPr>
        <a:xfrm>
          <a:off x="22199600" y="935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148133</xdr:rowOff>
    </xdr:from>
    <xdr:to>
      <xdr:col>116</xdr:col>
      <xdr:colOff>152400</xdr:colOff>
      <xdr:row>55</xdr:row>
      <xdr:rowOff>148133</xdr:rowOff>
    </xdr:to>
    <xdr:cxnSp macro="">
      <xdr:nvCxnSpPr>
        <xdr:cNvPr id="337" name="直線コネクタ 336"/>
        <xdr:cNvCxnSpPr/>
      </xdr:nvCxnSpPr>
      <xdr:spPr>
        <a:xfrm>
          <a:off x="22072600" y="957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61689</xdr:rowOff>
    </xdr:from>
    <xdr:ext cx="469744" cy="259045"/>
    <xdr:sp macro="" textlink="">
      <xdr:nvSpPr>
        <xdr:cNvPr id="338" name="【学校施設】&#10;一人当たり面積平均値テキスト"/>
        <xdr:cNvSpPr txBox="1"/>
      </xdr:nvSpPr>
      <xdr:spPr>
        <a:xfrm>
          <a:off x="22199600" y="1000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38812</xdr:rowOff>
    </xdr:from>
    <xdr:to>
      <xdr:col>116</xdr:col>
      <xdr:colOff>114300</xdr:colOff>
      <xdr:row>59</xdr:row>
      <xdr:rowOff>140412</xdr:rowOff>
    </xdr:to>
    <xdr:sp macro="" textlink="">
      <xdr:nvSpPr>
        <xdr:cNvPr id="339" name="フローチャート: 判断 338"/>
        <xdr:cNvSpPr/>
      </xdr:nvSpPr>
      <xdr:spPr>
        <a:xfrm>
          <a:off x="22110700" y="1015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68072</xdr:rowOff>
    </xdr:from>
    <xdr:to>
      <xdr:col>112</xdr:col>
      <xdr:colOff>38100</xdr:colOff>
      <xdr:row>59</xdr:row>
      <xdr:rowOff>169672</xdr:rowOff>
    </xdr:to>
    <xdr:sp macro="" textlink="">
      <xdr:nvSpPr>
        <xdr:cNvPr id="340" name="フローチャート: 判断 339"/>
        <xdr:cNvSpPr/>
      </xdr:nvSpPr>
      <xdr:spPr>
        <a:xfrm>
          <a:off x="212725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58014</xdr:rowOff>
    </xdr:from>
    <xdr:to>
      <xdr:col>107</xdr:col>
      <xdr:colOff>101600</xdr:colOff>
      <xdr:row>59</xdr:row>
      <xdr:rowOff>159614</xdr:rowOff>
    </xdr:to>
    <xdr:sp macro="" textlink="">
      <xdr:nvSpPr>
        <xdr:cNvPr id="341" name="フローチャート: 判断 340"/>
        <xdr:cNvSpPr/>
      </xdr:nvSpPr>
      <xdr:spPr>
        <a:xfrm>
          <a:off x="20383500" y="1017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2" name="テキスト ボックス 3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3" name="テキスト ボックス 3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4" name="テキスト ボックス 3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5" name="テキスト ボックス 3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6" name="テキスト ボックス 3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21437</xdr:rowOff>
    </xdr:from>
    <xdr:to>
      <xdr:col>116</xdr:col>
      <xdr:colOff>114300</xdr:colOff>
      <xdr:row>62</xdr:row>
      <xdr:rowOff>123037</xdr:rowOff>
    </xdr:to>
    <xdr:sp macro="" textlink="">
      <xdr:nvSpPr>
        <xdr:cNvPr id="347" name="楕円 346"/>
        <xdr:cNvSpPr/>
      </xdr:nvSpPr>
      <xdr:spPr>
        <a:xfrm>
          <a:off x="22110700" y="106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107814</xdr:rowOff>
    </xdr:from>
    <xdr:ext cx="469744" cy="259045"/>
    <xdr:sp macro="" textlink="">
      <xdr:nvSpPr>
        <xdr:cNvPr id="348" name="【学校施設】&#10;一人当たり面積該当値テキスト"/>
        <xdr:cNvSpPr txBox="1"/>
      </xdr:nvSpPr>
      <xdr:spPr>
        <a:xfrm>
          <a:off x="22199600" y="1056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19152</xdr:rowOff>
    </xdr:from>
    <xdr:to>
      <xdr:col>112</xdr:col>
      <xdr:colOff>38100</xdr:colOff>
      <xdr:row>62</xdr:row>
      <xdr:rowOff>120752</xdr:rowOff>
    </xdr:to>
    <xdr:sp macro="" textlink="">
      <xdr:nvSpPr>
        <xdr:cNvPr id="349" name="楕円 348"/>
        <xdr:cNvSpPr/>
      </xdr:nvSpPr>
      <xdr:spPr>
        <a:xfrm>
          <a:off x="21272500" y="106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69952</xdr:rowOff>
    </xdr:from>
    <xdr:to>
      <xdr:col>116</xdr:col>
      <xdr:colOff>63500</xdr:colOff>
      <xdr:row>62</xdr:row>
      <xdr:rowOff>72237</xdr:rowOff>
    </xdr:to>
    <xdr:cxnSp macro="">
      <xdr:nvCxnSpPr>
        <xdr:cNvPr id="350" name="直線コネクタ 349"/>
        <xdr:cNvCxnSpPr/>
      </xdr:nvCxnSpPr>
      <xdr:spPr>
        <a:xfrm>
          <a:off x="21323300" y="106998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21437</xdr:rowOff>
    </xdr:from>
    <xdr:to>
      <xdr:col>107</xdr:col>
      <xdr:colOff>101600</xdr:colOff>
      <xdr:row>62</xdr:row>
      <xdr:rowOff>123037</xdr:rowOff>
    </xdr:to>
    <xdr:sp macro="" textlink="">
      <xdr:nvSpPr>
        <xdr:cNvPr id="351" name="楕円 350"/>
        <xdr:cNvSpPr/>
      </xdr:nvSpPr>
      <xdr:spPr>
        <a:xfrm>
          <a:off x="20383500" y="106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69952</xdr:rowOff>
    </xdr:from>
    <xdr:to>
      <xdr:col>111</xdr:col>
      <xdr:colOff>177800</xdr:colOff>
      <xdr:row>62</xdr:row>
      <xdr:rowOff>72237</xdr:rowOff>
    </xdr:to>
    <xdr:cxnSp macro="">
      <xdr:nvCxnSpPr>
        <xdr:cNvPr id="352" name="直線コネクタ 351"/>
        <xdr:cNvCxnSpPr/>
      </xdr:nvCxnSpPr>
      <xdr:spPr>
        <a:xfrm flipV="1">
          <a:off x="20434300" y="106998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14749</xdr:rowOff>
    </xdr:from>
    <xdr:ext cx="469744" cy="259045"/>
    <xdr:sp macro="" textlink="">
      <xdr:nvSpPr>
        <xdr:cNvPr id="353" name="n_1aveValue【学校施設】&#10;一人当たり面積"/>
        <xdr:cNvSpPr txBox="1"/>
      </xdr:nvSpPr>
      <xdr:spPr>
        <a:xfrm>
          <a:off x="21075727" y="995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4691</xdr:rowOff>
    </xdr:from>
    <xdr:ext cx="469744" cy="259045"/>
    <xdr:sp macro="" textlink="">
      <xdr:nvSpPr>
        <xdr:cNvPr id="354" name="n_2aveValue【学校施設】&#10;一人当たり面積"/>
        <xdr:cNvSpPr txBox="1"/>
      </xdr:nvSpPr>
      <xdr:spPr>
        <a:xfrm>
          <a:off x="20199427" y="994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111879</xdr:rowOff>
    </xdr:from>
    <xdr:ext cx="469744" cy="259045"/>
    <xdr:sp macro="" textlink="">
      <xdr:nvSpPr>
        <xdr:cNvPr id="355" name="n_1mainValue【学校施設】&#10;一人当たり面積"/>
        <xdr:cNvSpPr txBox="1"/>
      </xdr:nvSpPr>
      <xdr:spPr>
        <a:xfrm>
          <a:off x="21075727" y="107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114164</xdr:rowOff>
    </xdr:from>
    <xdr:ext cx="469744" cy="259045"/>
    <xdr:sp macro="" textlink="">
      <xdr:nvSpPr>
        <xdr:cNvPr id="356" name="n_2mainValue【学校施設】&#10;一人当たり面積"/>
        <xdr:cNvSpPr txBox="1"/>
      </xdr:nvSpPr>
      <xdr:spPr>
        <a:xfrm>
          <a:off x="20199427" y="10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7" name="正方形/長方形 3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358" name="正方形/長方形 35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359" name="正方形/長方形 35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360" name="正方形/長方形 35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361" name="正方形/長方形 36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2" name="正方形/長方形 36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63" name="正方形/長方形 3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364" name="正方形/長方形 36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365" name="正方形/長方形 36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366" name="正方形/長方形 36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367" name="正方形/長方形 36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8" name="正方形/長方形 36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69" name="正方形/長方形 3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0" name="正方形/長方形 3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1" name="正方形/長方形 3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2" name="正方形/長方形 3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3" name="正方形/長方形 3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4" name="正方形/長方形 3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5" name="正方形/長方形 3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6" name="正方形/長方形 3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7" name="テキスト ボックス 3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8" name="直線コネクタ 3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379" name="テキスト ボックス 37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380" name="直線コネクタ 37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381" name="テキスト ボックス 38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382" name="直線コネクタ 38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383" name="テキスト ボックス 38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384" name="直線コネクタ 38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385" name="テキスト ボックス 38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386" name="直線コネクタ 38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387" name="テキスト ボックス 38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8" name="直線コネクタ 3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9" name="テキスト ボックス 3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158496</xdr:rowOff>
    </xdr:to>
    <xdr:cxnSp macro="">
      <xdr:nvCxnSpPr>
        <xdr:cNvPr id="391" name="直線コネクタ 390"/>
        <xdr:cNvCxnSpPr/>
      </xdr:nvCxnSpPr>
      <xdr:spPr>
        <a:xfrm flipV="1">
          <a:off x="16318864" y="1740408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162323</xdr:rowOff>
    </xdr:from>
    <xdr:ext cx="405111" cy="259045"/>
    <xdr:sp macro="" textlink="">
      <xdr:nvSpPr>
        <xdr:cNvPr id="392" name="【公民館】&#10;有形固定資産減価償却率最小値テキスト"/>
        <xdr:cNvSpPr txBox="1"/>
      </xdr:nvSpPr>
      <xdr:spPr>
        <a:xfrm>
          <a:off x="16357600" y="1867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158496</xdr:rowOff>
    </xdr:from>
    <xdr:to>
      <xdr:col>86</xdr:col>
      <xdr:colOff>25400</xdr:colOff>
      <xdr:row>108</xdr:row>
      <xdr:rowOff>158496</xdr:rowOff>
    </xdr:to>
    <xdr:cxnSp macro="">
      <xdr:nvCxnSpPr>
        <xdr:cNvPr id="393" name="直線コネクタ 392"/>
        <xdr:cNvCxnSpPr/>
      </xdr:nvCxnSpPr>
      <xdr:spPr>
        <a:xfrm>
          <a:off x="16230600" y="1867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394"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395" name="直線コネクタ 394"/>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131842</xdr:rowOff>
    </xdr:from>
    <xdr:ext cx="405111" cy="259045"/>
    <xdr:sp macro="" textlink="">
      <xdr:nvSpPr>
        <xdr:cNvPr id="396" name="【公民館】&#10;有形固定資産減価償却率平均値テキスト"/>
        <xdr:cNvSpPr txBox="1"/>
      </xdr:nvSpPr>
      <xdr:spPr>
        <a:xfrm>
          <a:off x="16357600" y="18305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153415</xdr:rowOff>
    </xdr:from>
    <xdr:to>
      <xdr:col>85</xdr:col>
      <xdr:colOff>177800</xdr:colOff>
      <xdr:row>107</xdr:row>
      <xdr:rowOff>83565</xdr:rowOff>
    </xdr:to>
    <xdr:sp macro="" textlink="">
      <xdr:nvSpPr>
        <xdr:cNvPr id="397" name="フローチャート: 判断 396"/>
        <xdr:cNvSpPr/>
      </xdr:nvSpPr>
      <xdr:spPr>
        <a:xfrm>
          <a:off x="16268700" y="1832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107</xdr:row>
      <xdr:rowOff>4826</xdr:rowOff>
    </xdr:from>
    <xdr:to>
      <xdr:col>81</xdr:col>
      <xdr:colOff>101600</xdr:colOff>
      <xdr:row>107</xdr:row>
      <xdr:rowOff>106426</xdr:rowOff>
    </xdr:to>
    <xdr:sp macro="" textlink="">
      <xdr:nvSpPr>
        <xdr:cNvPr id="398" name="フローチャート: 判断 397"/>
        <xdr:cNvSpPr/>
      </xdr:nvSpPr>
      <xdr:spPr>
        <a:xfrm>
          <a:off x="15430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7113</xdr:rowOff>
    </xdr:from>
    <xdr:to>
      <xdr:col>76</xdr:col>
      <xdr:colOff>165100</xdr:colOff>
      <xdr:row>108</xdr:row>
      <xdr:rowOff>108713</xdr:rowOff>
    </xdr:to>
    <xdr:sp macro="" textlink="">
      <xdr:nvSpPr>
        <xdr:cNvPr id="399" name="フローチャート: 判断 398"/>
        <xdr:cNvSpPr/>
      </xdr:nvSpPr>
      <xdr:spPr>
        <a:xfrm>
          <a:off x="14541500" y="1852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00" name="テキスト ボックス 3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1" name="テキスト ボックス 4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2" name="テキスト ボックス 4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3" name="テキスト ボックス 4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4" name="テキスト ボックス 4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405" name="楕円 404"/>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161307</xdr:rowOff>
    </xdr:from>
    <xdr:ext cx="405111" cy="259045"/>
    <xdr:sp macro="" textlink="">
      <xdr:nvSpPr>
        <xdr:cNvPr id="406" name="【公民館】&#10;有形固定資産減価償却率該当値テキスト"/>
        <xdr:cNvSpPr txBox="1"/>
      </xdr:nvSpPr>
      <xdr:spPr>
        <a:xfrm>
          <a:off x="16357600" y="1730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128270</xdr:rowOff>
    </xdr:from>
    <xdr:to>
      <xdr:col>81</xdr:col>
      <xdr:colOff>101600</xdr:colOff>
      <xdr:row>102</xdr:row>
      <xdr:rowOff>58420</xdr:rowOff>
    </xdr:to>
    <xdr:sp macro="" textlink="">
      <xdr:nvSpPr>
        <xdr:cNvPr id="407" name="楕円 406"/>
        <xdr:cNvSpPr/>
      </xdr:nvSpPr>
      <xdr:spPr>
        <a:xfrm>
          <a:off x="15430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87630</xdr:rowOff>
    </xdr:from>
    <xdr:to>
      <xdr:col>85</xdr:col>
      <xdr:colOff>127000</xdr:colOff>
      <xdr:row>102</xdr:row>
      <xdr:rowOff>7620</xdr:rowOff>
    </xdr:to>
    <xdr:cxnSp macro="">
      <xdr:nvCxnSpPr>
        <xdr:cNvPr id="408" name="直線コネクタ 407"/>
        <xdr:cNvCxnSpPr/>
      </xdr:nvCxnSpPr>
      <xdr:spPr>
        <a:xfrm flipV="1">
          <a:off x="15481300" y="17404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48261</xdr:rowOff>
    </xdr:from>
    <xdr:to>
      <xdr:col>76</xdr:col>
      <xdr:colOff>165100</xdr:colOff>
      <xdr:row>102</xdr:row>
      <xdr:rowOff>149861</xdr:rowOff>
    </xdr:to>
    <xdr:sp macro="" textlink="">
      <xdr:nvSpPr>
        <xdr:cNvPr id="409" name="楕円 408"/>
        <xdr:cNvSpPr/>
      </xdr:nvSpPr>
      <xdr:spPr>
        <a:xfrm>
          <a:off x="14541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xdr:rowOff>
    </xdr:from>
    <xdr:to>
      <xdr:col>81</xdr:col>
      <xdr:colOff>50800</xdr:colOff>
      <xdr:row>102</xdr:row>
      <xdr:rowOff>99061</xdr:rowOff>
    </xdr:to>
    <xdr:cxnSp macro="">
      <xdr:nvCxnSpPr>
        <xdr:cNvPr id="410" name="直線コネクタ 409"/>
        <xdr:cNvCxnSpPr/>
      </xdr:nvCxnSpPr>
      <xdr:spPr>
        <a:xfrm flipV="1">
          <a:off x="14592300" y="17495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97553</xdr:rowOff>
    </xdr:from>
    <xdr:ext cx="405111" cy="259045"/>
    <xdr:sp macro="" textlink="">
      <xdr:nvSpPr>
        <xdr:cNvPr id="411" name="n_1aveValue【公民館】&#10;有形固定資産減価償却率"/>
        <xdr:cNvSpPr txBox="1"/>
      </xdr:nvSpPr>
      <xdr:spPr>
        <a:xfrm>
          <a:off x="152660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99840</xdr:rowOff>
    </xdr:from>
    <xdr:ext cx="405111" cy="259045"/>
    <xdr:sp macro="" textlink="">
      <xdr:nvSpPr>
        <xdr:cNvPr id="412" name="n_2aveValue【公民館】&#10;有形固定資産減価償却率"/>
        <xdr:cNvSpPr txBox="1"/>
      </xdr:nvSpPr>
      <xdr:spPr>
        <a:xfrm>
          <a:off x="14389744" y="1861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74947</xdr:rowOff>
    </xdr:from>
    <xdr:ext cx="405111" cy="259045"/>
    <xdr:sp macro="" textlink="">
      <xdr:nvSpPr>
        <xdr:cNvPr id="413" name="n_1mainValue【公民館】&#10;有形固定資産減価償却率"/>
        <xdr:cNvSpPr txBox="1"/>
      </xdr:nvSpPr>
      <xdr:spPr>
        <a:xfrm>
          <a:off x="152660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166388</xdr:rowOff>
    </xdr:from>
    <xdr:ext cx="405111" cy="259045"/>
    <xdr:sp macro="" textlink="">
      <xdr:nvSpPr>
        <xdr:cNvPr id="414" name="n_2mainValue【公民館】&#10;有形固定資産減価償却率"/>
        <xdr:cNvSpPr txBox="1"/>
      </xdr:nvSpPr>
      <xdr:spPr>
        <a:xfrm>
          <a:off x="14389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5" name="正方形/長方形 4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6" name="正方形/長方形 4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7" name="正方形/長方形 4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8" name="正方形/長方形 4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9" name="正方形/長方形 4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0" name="正方形/長方形 4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1" name="正方形/長方形 4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2" name="正方形/長方形 4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3" name="テキスト ボックス 4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4" name="直線コネクタ 4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25" name="直線コネクタ 42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6" name="テキスト ボックス 42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27" name="直線コネクタ 42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28" name="テキスト ボックス 42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29" name="直線コネクタ 42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30" name="テキスト ボックス 42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31" name="直線コネクタ 43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32" name="テキスト ボックス 43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3" name="直線コネクタ 4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4" name="テキスト ボックス 4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7620</xdr:rowOff>
    </xdr:to>
    <xdr:cxnSp macro="">
      <xdr:nvCxnSpPr>
        <xdr:cNvPr id="436" name="直線コネクタ 435"/>
        <xdr:cNvCxnSpPr/>
      </xdr:nvCxnSpPr>
      <xdr:spPr>
        <a:xfrm flipV="1">
          <a:off x="22160864" y="17193768"/>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11447</xdr:rowOff>
    </xdr:from>
    <xdr:ext cx="469744" cy="259045"/>
    <xdr:sp macro="" textlink="">
      <xdr:nvSpPr>
        <xdr:cNvPr id="437" name="【公民館】&#10;一人当たり面積最小値テキスト"/>
        <xdr:cNvSpPr txBox="1"/>
      </xdr:nvSpPr>
      <xdr:spPr>
        <a:xfrm>
          <a:off x="221996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xdr:rowOff>
    </xdr:from>
    <xdr:to>
      <xdr:col>116</xdr:col>
      <xdr:colOff>152400</xdr:colOff>
      <xdr:row>107</xdr:row>
      <xdr:rowOff>7620</xdr:rowOff>
    </xdr:to>
    <xdr:cxnSp macro="">
      <xdr:nvCxnSpPr>
        <xdr:cNvPr id="438" name="直線コネクタ 437"/>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439"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440" name="直線コネクタ 439"/>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64279</xdr:rowOff>
    </xdr:from>
    <xdr:ext cx="469744" cy="259045"/>
    <xdr:sp macro="" textlink="">
      <xdr:nvSpPr>
        <xdr:cNvPr id="441" name="【公民館】&#10;一人当たり面積平均値テキスト"/>
        <xdr:cNvSpPr txBox="1"/>
      </xdr:nvSpPr>
      <xdr:spPr>
        <a:xfrm>
          <a:off x="22199600" y="17723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41402</xdr:rowOff>
    </xdr:from>
    <xdr:to>
      <xdr:col>116</xdr:col>
      <xdr:colOff>114300</xdr:colOff>
      <xdr:row>104</xdr:row>
      <xdr:rowOff>143002</xdr:rowOff>
    </xdr:to>
    <xdr:sp macro="" textlink="">
      <xdr:nvSpPr>
        <xdr:cNvPr id="442" name="フローチャート: 判断 441"/>
        <xdr:cNvSpPr/>
      </xdr:nvSpPr>
      <xdr:spPr>
        <a:xfrm>
          <a:off x="221107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11685</xdr:rowOff>
    </xdr:from>
    <xdr:to>
      <xdr:col>112</xdr:col>
      <xdr:colOff>38100</xdr:colOff>
      <xdr:row>105</xdr:row>
      <xdr:rowOff>113285</xdr:rowOff>
    </xdr:to>
    <xdr:sp macro="" textlink="">
      <xdr:nvSpPr>
        <xdr:cNvPr id="443" name="フローチャート: 判断 442"/>
        <xdr:cNvSpPr/>
      </xdr:nvSpPr>
      <xdr:spPr>
        <a:xfrm>
          <a:off x="21272500" y="180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444" name="フローチャート: 判断 443"/>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45" name="テキスト ボックス 4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6" name="テキスト ボックス 4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7" name="テキスト ボックス 4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8" name="テキスト ボックス 4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9" name="テキスト ボックス 4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450" name="楕円 449"/>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43197</xdr:rowOff>
    </xdr:from>
    <xdr:ext cx="469744" cy="259045"/>
    <xdr:sp macro="" textlink="">
      <xdr:nvSpPr>
        <xdr:cNvPr id="451" name="【公民館】&#10;一人当たり面積該当値テキスト"/>
        <xdr:cNvSpPr txBox="1"/>
      </xdr:nvSpPr>
      <xdr:spPr>
        <a:xfrm>
          <a:off x="22199600" y="1821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452" name="楕円 451"/>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7620</xdr:rowOff>
    </xdr:to>
    <xdr:cxnSp macro="">
      <xdr:nvCxnSpPr>
        <xdr:cNvPr id="453" name="直線コネクタ 452"/>
        <xdr:cNvCxnSpPr/>
      </xdr:nvCxnSpPr>
      <xdr:spPr>
        <a:xfrm>
          <a:off x="21323300" y="1835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130556</xdr:rowOff>
    </xdr:from>
    <xdr:to>
      <xdr:col>107</xdr:col>
      <xdr:colOff>101600</xdr:colOff>
      <xdr:row>107</xdr:row>
      <xdr:rowOff>60706</xdr:rowOff>
    </xdr:to>
    <xdr:sp macro="" textlink="">
      <xdr:nvSpPr>
        <xdr:cNvPr id="454" name="楕円 453"/>
        <xdr:cNvSpPr/>
      </xdr:nvSpPr>
      <xdr:spPr>
        <a:xfrm>
          <a:off x="20383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9906</xdr:rowOff>
    </xdr:to>
    <xdr:cxnSp macro="">
      <xdr:nvCxnSpPr>
        <xdr:cNvPr id="455" name="直線コネクタ 454"/>
        <xdr:cNvCxnSpPr/>
      </xdr:nvCxnSpPr>
      <xdr:spPr>
        <a:xfrm flipV="1">
          <a:off x="20434300" y="1835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129812</xdr:rowOff>
    </xdr:from>
    <xdr:ext cx="469744" cy="259045"/>
    <xdr:sp macro="" textlink="">
      <xdr:nvSpPr>
        <xdr:cNvPr id="456" name="n_1aveValue【公民館】&#10;一人当たり面積"/>
        <xdr:cNvSpPr txBox="1"/>
      </xdr:nvSpPr>
      <xdr:spPr>
        <a:xfrm>
          <a:off x="210757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457" name="n_2aveValue【公民館】&#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49547</xdr:rowOff>
    </xdr:from>
    <xdr:ext cx="469744" cy="259045"/>
    <xdr:sp macro="" textlink="">
      <xdr:nvSpPr>
        <xdr:cNvPr id="458" name="n_1mainValue【公民館】&#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51833</xdr:rowOff>
    </xdr:from>
    <xdr:ext cx="469744" cy="259045"/>
    <xdr:sp macro="" textlink="">
      <xdr:nvSpPr>
        <xdr:cNvPr id="459" name="n_2mainValue【公民館】&#10;一人当たり面積"/>
        <xdr:cNvSpPr txBox="1"/>
      </xdr:nvSpPr>
      <xdr:spPr>
        <a:xfrm>
          <a:off x="20199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0" name="正方形/長方形 4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1" name="正方形/長方形 4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2" name="テキスト ボックス 4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有形固定資産減価償却率が高くなっている施設は，公民館，道路，橋梁・トンネルであり，低くなっている施設は，学校施設である。特に有形固定資産減価償却率が高いのは公民館であり，前年度から２ポイント増の８６．０％となっている。築４０年以上経過し，施設の老朽化が進んでいることが要因であり，適切な維持管理・更新をしていく必要がある。また，道路については，前年度より１．８ポイント増，橋梁・トンネルについても前年度より１．７ポイントの増となっており，道路は類似団体の中で最も高くなっている。これらインフラ系公共施設についても耐用年数の経過による老朽化が進んでおり，今後も，定期的な点検及び道路維持パトロールによる点検・診断を実施し，路面の損傷状況を踏まえながら適切な更新をしていかなければならない。橋梁については，平成２５年に策定した「八千代町橋梁長寿命化修繕化計画」に基づき，計画的に順次必要な修繕や長寿命化を実施していく。学校施設については前年度と比べて１．４ポイント増の４４．６％になっており，類似団体内で最も低い水準である。これは平成２８年度の中学校校舎改築事業によるものである。また校舎改築事業により，学校施設の一人当たり面積については，類似団体内では最も低くなっている。今後も，児童・生徒数の動向や地域における役割を十分に踏まえ，適切な維持管理を進めていく。</a:t>
          </a:r>
        </a:p>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22,722
21,464
58.99
8,264,968
7,766,270
491,825
5,142,809
7,510,741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12700</xdr:rowOff>
    </xdr:from>
    <xdr:to>
      <xdr:col>24</xdr:col>
      <xdr:colOff>62865</xdr:colOff>
      <xdr:row>42</xdr:row>
      <xdr:rowOff>63500</xdr:rowOff>
    </xdr:to>
    <xdr:cxnSp macro="">
      <xdr:nvCxnSpPr>
        <xdr:cNvPr id="56" name="直線コネクタ 55"/>
        <xdr:cNvCxnSpPr/>
      </xdr:nvCxnSpPr>
      <xdr:spPr>
        <a:xfrm flipV="1">
          <a:off x="4634865" y="5842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67327</xdr:rowOff>
    </xdr:from>
    <xdr:ext cx="405111" cy="259045"/>
    <xdr:sp macro="" textlink="">
      <xdr:nvSpPr>
        <xdr:cNvPr id="57" name="【図書館】&#10;有形固定資産減価償却率最小値テキスト"/>
        <xdr:cNvSpPr txBox="1"/>
      </xdr:nvSpPr>
      <xdr:spPr>
        <a:xfrm>
          <a:off x="4673600" y="726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63500</xdr:rowOff>
    </xdr:from>
    <xdr:to>
      <xdr:col>24</xdr:col>
      <xdr:colOff>152400</xdr:colOff>
      <xdr:row>42</xdr:row>
      <xdr:rowOff>63500</xdr:rowOff>
    </xdr:to>
    <xdr:cxnSp macro="">
      <xdr:nvCxnSpPr>
        <xdr:cNvPr id="58" name="直線コネクタ 57"/>
        <xdr:cNvCxnSpPr/>
      </xdr:nvCxnSpPr>
      <xdr:spPr>
        <a:xfrm>
          <a:off x="45466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130827</xdr:rowOff>
    </xdr:from>
    <xdr:ext cx="405111" cy="259045"/>
    <xdr:sp macro="" textlink="">
      <xdr:nvSpPr>
        <xdr:cNvPr id="59" name="【図書館】&#10;有形固定資産減価償却率最大値テキスト"/>
        <xdr:cNvSpPr txBox="1"/>
      </xdr:nvSpPr>
      <xdr:spPr>
        <a:xfrm>
          <a:off x="4673600"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12700</xdr:rowOff>
    </xdr:from>
    <xdr:to>
      <xdr:col>24</xdr:col>
      <xdr:colOff>152400</xdr:colOff>
      <xdr:row>34</xdr:row>
      <xdr:rowOff>12700</xdr:rowOff>
    </xdr:to>
    <xdr:cxnSp macro="">
      <xdr:nvCxnSpPr>
        <xdr:cNvPr id="60" name="直線コネクタ 59"/>
        <xdr:cNvCxnSpPr/>
      </xdr:nvCxnSpPr>
      <xdr:spPr>
        <a:xfrm>
          <a:off x="4546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80027</xdr:rowOff>
    </xdr:from>
    <xdr:ext cx="405111" cy="259045"/>
    <xdr:sp macro="" textlink="">
      <xdr:nvSpPr>
        <xdr:cNvPr id="61" name="【図書館】&#10;有形固定資産減価償却率平均値テキスト"/>
        <xdr:cNvSpPr txBox="1"/>
      </xdr:nvSpPr>
      <xdr:spPr>
        <a:xfrm>
          <a:off x="4673600" y="659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101600</xdr:rowOff>
    </xdr:from>
    <xdr:to>
      <xdr:col>24</xdr:col>
      <xdr:colOff>114300</xdr:colOff>
      <xdr:row>39</xdr:row>
      <xdr:rowOff>31750</xdr:rowOff>
    </xdr:to>
    <xdr:sp macro="" textlink="">
      <xdr:nvSpPr>
        <xdr:cNvPr id="62" name="フローチャート: 判断 61"/>
        <xdr:cNvSpPr/>
      </xdr:nvSpPr>
      <xdr:spPr>
        <a:xfrm>
          <a:off x="4584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41</xdr:row>
      <xdr:rowOff>31750</xdr:rowOff>
    </xdr:from>
    <xdr:to>
      <xdr:col>20</xdr:col>
      <xdr:colOff>38100</xdr:colOff>
      <xdr:row>41</xdr:row>
      <xdr:rowOff>133350</xdr:rowOff>
    </xdr:to>
    <xdr:sp macro="" textlink="">
      <xdr:nvSpPr>
        <xdr:cNvPr id="63" name="フローチャート: 判断 62"/>
        <xdr:cNvSpPr/>
      </xdr:nvSpPr>
      <xdr:spPr>
        <a:xfrm>
          <a:off x="3746500" y="7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41</xdr:row>
      <xdr:rowOff>124477</xdr:rowOff>
    </xdr:from>
    <xdr:ext cx="405111" cy="259045"/>
    <xdr:sp macro="" textlink="">
      <xdr:nvSpPr>
        <xdr:cNvPr id="64" name="n_1aveValue【図書館】&#10;有形固定資産減価償却率"/>
        <xdr:cNvSpPr txBox="1"/>
      </xdr:nvSpPr>
      <xdr:spPr>
        <a:xfrm>
          <a:off x="3582044" y="715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12700</xdr:rowOff>
    </xdr:from>
    <xdr:to>
      <xdr:col>15</xdr:col>
      <xdr:colOff>101600</xdr:colOff>
      <xdr:row>40</xdr:row>
      <xdr:rowOff>114300</xdr:rowOff>
    </xdr:to>
    <xdr:sp macro="" textlink="">
      <xdr:nvSpPr>
        <xdr:cNvPr id="65" name="フローチャート: 判断 64"/>
        <xdr:cNvSpPr/>
      </xdr:nvSpPr>
      <xdr:spPr>
        <a:xfrm>
          <a:off x="28575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40</xdr:row>
      <xdr:rowOff>105427</xdr:rowOff>
    </xdr:from>
    <xdr:ext cx="405111" cy="259045"/>
    <xdr:sp macro="" textlink="">
      <xdr:nvSpPr>
        <xdr:cNvPr id="66" name="n_2aveValue【図書館】&#10;有形固定資産減価償却率"/>
        <xdr:cNvSpPr txBox="1"/>
      </xdr:nvSpPr>
      <xdr:spPr>
        <a:xfrm>
          <a:off x="2705744" y="696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133350</xdr:rowOff>
    </xdr:from>
    <xdr:to>
      <xdr:col>24</xdr:col>
      <xdr:colOff>114300</xdr:colOff>
      <xdr:row>34</xdr:row>
      <xdr:rowOff>63500</xdr:rowOff>
    </xdr:to>
    <xdr:sp macro="" textlink="">
      <xdr:nvSpPr>
        <xdr:cNvPr id="72" name="楕円 71"/>
        <xdr:cNvSpPr/>
      </xdr:nvSpPr>
      <xdr:spPr>
        <a:xfrm>
          <a:off x="45847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86377</xdr:rowOff>
    </xdr:from>
    <xdr:ext cx="405111" cy="259045"/>
    <xdr:sp macro="" textlink="">
      <xdr:nvSpPr>
        <xdr:cNvPr id="73" name="【図書館】&#10;有形固定資産減価償却率該当値テキスト"/>
        <xdr:cNvSpPr txBox="1"/>
      </xdr:nvSpPr>
      <xdr:spPr>
        <a:xfrm>
          <a:off x="4673600"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74" name="楕円 73"/>
        <xdr:cNvSpPr/>
      </xdr:nvSpPr>
      <xdr:spPr>
        <a:xfrm>
          <a:off x="3746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12700</xdr:rowOff>
    </xdr:from>
    <xdr:to>
      <xdr:col>24</xdr:col>
      <xdr:colOff>63500</xdr:colOff>
      <xdr:row>35</xdr:row>
      <xdr:rowOff>95250</xdr:rowOff>
    </xdr:to>
    <xdr:cxnSp macro="">
      <xdr:nvCxnSpPr>
        <xdr:cNvPr id="75" name="直線コネクタ 74"/>
        <xdr:cNvCxnSpPr/>
      </xdr:nvCxnSpPr>
      <xdr:spPr>
        <a:xfrm flipV="1">
          <a:off x="3797300" y="58420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127000</xdr:rowOff>
    </xdr:from>
    <xdr:to>
      <xdr:col>15</xdr:col>
      <xdr:colOff>101600</xdr:colOff>
      <xdr:row>37</xdr:row>
      <xdr:rowOff>57150</xdr:rowOff>
    </xdr:to>
    <xdr:sp macro="" textlink="">
      <xdr:nvSpPr>
        <xdr:cNvPr id="76" name="楕円 75"/>
        <xdr:cNvSpPr/>
      </xdr:nvSpPr>
      <xdr:spPr>
        <a:xfrm>
          <a:off x="2857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95250</xdr:rowOff>
    </xdr:from>
    <xdr:to>
      <xdr:col>19</xdr:col>
      <xdr:colOff>177800</xdr:colOff>
      <xdr:row>37</xdr:row>
      <xdr:rowOff>6350</xdr:rowOff>
    </xdr:to>
    <xdr:cxnSp macro="">
      <xdr:nvCxnSpPr>
        <xdr:cNvPr id="77" name="直線コネクタ 76"/>
        <xdr:cNvCxnSpPr/>
      </xdr:nvCxnSpPr>
      <xdr:spPr>
        <a:xfrm flipV="1">
          <a:off x="2908300" y="60960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162577</xdr:rowOff>
    </xdr:from>
    <xdr:ext cx="405111" cy="259045"/>
    <xdr:sp macro="" textlink="">
      <xdr:nvSpPr>
        <xdr:cNvPr id="78" name="n_1mainValue【図書館】&#10;有形固定資産減価償却率"/>
        <xdr:cNvSpPr txBox="1"/>
      </xdr:nvSpPr>
      <xdr:spPr>
        <a:xfrm>
          <a:off x="3582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73677</xdr:rowOff>
    </xdr:from>
    <xdr:ext cx="405111" cy="259045"/>
    <xdr:sp macro="" textlink="">
      <xdr:nvSpPr>
        <xdr:cNvPr id="79" name="n_2mainValue【図書館】&#10;有形固定資産減価償却率"/>
        <xdr:cNvSpPr txBox="1"/>
      </xdr:nvSpPr>
      <xdr:spPr>
        <a:xfrm>
          <a:off x="2705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133350</xdr:rowOff>
    </xdr:from>
    <xdr:to>
      <xdr:col>59</xdr:col>
      <xdr:colOff>50800</xdr:colOff>
      <xdr:row>42</xdr:row>
      <xdr:rowOff>133350</xdr:rowOff>
    </xdr:to>
    <xdr:cxnSp macro="">
      <xdr:nvCxnSpPr>
        <xdr:cNvPr id="91" name="直線コネクタ 90"/>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2" name="テキスト ボックス 91"/>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5" name="直線コネクタ 94"/>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96" name="テキスト ボックス 95"/>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9" name="直線コネクタ 98"/>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0" name="テキスト ボックス 99"/>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1" name="直線コネクタ 10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2" name="テキスト ボックス 101"/>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3" name="直線コネクタ 102"/>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04" name="テキスト ボックス 103"/>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161925</xdr:rowOff>
    </xdr:from>
    <xdr:to>
      <xdr:col>54</xdr:col>
      <xdr:colOff>189865</xdr:colOff>
      <xdr:row>41</xdr:row>
      <xdr:rowOff>133350</xdr:rowOff>
    </xdr:to>
    <xdr:cxnSp macro="">
      <xdr:nvCxnSpPr>
        <xdr:cNvPr id="108" name="直線コネクタ 107"/>
        <xdr:cNvCxnSpPr/>
      </xdr:nvCxnSpPr>
      <xdr:spPr>
        <a:xfrm flipV="1">
          <a:off x="10476865" y="581977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9"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0" name="直線コネクタ 109"/>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108602</xdr:rowOff>
    </xdr:from>
    <xdr:ext cx="469744" cy="259045"/>
    <xdr:sp macro="" textlink="">
      <xdr:nvSpPr>
        <xdr:cNvPr id="111" name="【図書館】&#10;一人当たり面積最大値テキスト"/>
        <xdr:cNvSpPr txBox="1"/>
      </xdr:nvSpPr>
      <xdr:spPr>
        <a:xfrm>
          <a:off x="10515600" y="559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161925</xdr:rowOff>
    </xdr:from>
    <xdr:to>
      <xdr:col>55</xdr:col>
      <xdr:colOff>88900</xdr:colOff>
      <xdr:row>33</xdr:row>
      <xdr:rowOff>161925</xdr:rowOff>
    </xdr:to>
    <xdr:cxnSp macro="">
      <xdr:nvCxnSpPr>
        <xdr:cNvPr id="112" name="直線コネクタ 111"/>
        <xdr:cNvCxnSpPr/>
      </xdr:nvCxnSpPr>
      <xdr:spPr>
        <a:xfrm>
          <a:off x="10388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146702</xdr:rowOff>
    </xdr:from>
    <xdr:ext cx="469744" cy="259045"/>
    <xdr:sp macro="" textlink="">
      <xdr:nvSpPr>
        <xdr:cNvPr id="113" name="【図書館】&#10;一人当たり面積平均値テキスト"/>
        <xdr:cNvSpPr txBox="1"/>
      </xdr:nvSpPr>
      <xdr:spPr>
        <a:xfrm>
          <a:off x="10515600" y="6490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168275</xdr:rowOff>
    </xdr:from>
    <xdr:to>
      <xdr:col>55</xdr:col>
      <xdr:colOff>50800</xdr:colOff>
      <xdr:row>38</xdr:row>
      <xdr:rowOff>98425</xdr:rowOff>
    </xdr:to>
    <xdr:sp macro="" textlink="">
      <xdr:nvSpPr>
        <xdr:cNvPr id="114" name="フローチャート: 判断 113"/>
        <xdr:cNvSpPr/>
      </xdr:nvSpPr>
      <xdr:spPr>
        <a:xfrm>
          <a:off x="104267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82550</xdr:rowOff>
    </xdr:from>
    <xdr:to>
      <xdr:col>50</xdr:col>
      <xdr:colOff>165100</xdr:colOff>
      <xdr:row>42</xdr:row>
      <xdr:rowOff>12700</xdr:rowOff>
    </xdr:to>
    <xdr:sp macro="" textlink="">
      <xdr:nvSpPr>
        <xdr:cNvPr id="115" name="フローチャート: 判断 114"/>
        <xdr:cNvSpPr/>
      </xdr:nvSpPr>
      <xdr:spPr>
        <a:xfrm>
          <a:off x="9588500" y="71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42</xdr:row>
      <xdr:rowOff>3827</xdr:rowOff>
    </xdr:from>
    <xdr:ext cx="469744" cy="259045"/>
    <xdr:sp macro="" textlink="">
      <xdr:nvSpPr>
        <xdr:cNvPr id="116" name="n_1ave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111125</xdr:rowOff>
    </xdr:from>
    <xdr:to>
      <xdr:col>46</xdr:col>
      <xdr:colOff>38100</xdr:colOff>
      <xdr:row>42</xdr:row>
      <xdr:rowOff>41275</xdr:rowOff>
    </xdr:to>
    <xdr:sp macro="" textlink="">
      <xdr:nvSpPr>
        <xdr:cNvPr id="117" name="フローチャート: 判断 116"/>
        <xdr:cNvSpPr/>
      </xdr:nvSpPr>
      <xdr:spPr>
        <a:xfrm>
          <a:off x="8699500" y="714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42</xdr:row>
      <xdr:rowOff>32402</xdr:rowOff>
    </xdr:from>
    <xdr:ext cx="469744" cy="259045"/>
    <xdr:sp macro="" textlink="">
      <xdr:nvSpPr>
        <xdr:cNvPr id="118" name="n_2aveValue【図書館】&#10;一人当たり面積"/>
        <xdr:cNvSpPr txBox="1"/>
      </xdr:nvSpPr>
      <xdr:spPr>
        <a:xfrm>
          <a:off x="8515427" y="72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111125</xdr:rowOff>
    </xdr:from>
    <xdr:to>
      <xdr:col>55</xdr:col>
      <xdr:colOff>50800</xdr:colOff>
      <xdr:row>34</xdr:row>
      <xdr:rowOff>41275</xdr:rowOff>
    </xdr:to>
    <xdr:sp macro="" textlink="">
      <xdr:nvSpPr>
        <xdr:cNvPr id="124" name="楕円 123"/>
        <xdr:cNvSpPr/>
      </xdr:nvSpPr>
      <xdr:spPr>
        <a:xfrm>
          <a:off x="104267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64152</xdr:rowOff>
    </xdr:from>
    <xdr:ext cx="469744" cy="259045"/>
    <xdr:sp macro="" textlink="">
      <xdr:nvSpPr>
        <xdr:cNvPr id="125" name="【図書館】&#10;一人当たり面積該当値テキスト"/>
        <xdr:cNvSpPr txBox="1"/>
      </xdr:nvSpPr>
      <xdr:spPr>
        <a:xfrm>
          <a:off x="10515600" y="572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111125</xdr:rowOff>
    </xdr:from>
    <xdr:to>
      <xdr:col>50</xdr:col>
      <xdr:colOff>165100</xdr:colOff>
      <xdr:row>34</xdr:row>
      <xdr:rowOff>41275</xdr:rowOff>
    </xdr:to>
    <xdr:sp macro="" textlink="">
      <xdr:nvSpPr>
        <xdr:cNvPr id="126" name="楕円 125"/>
        <xdr:cNvSpPr/>
      </xdr:nvSpPr>
      <xdr:spPr>
        <a:xfrm>
          <a:off x="9588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161925</xdr:rowOff>
    </xdr:from>
    <xdr:to>
      <xdr:col>55</xdr:col>
      <xdr:colOff>0</xdr:colOff>
      <xdr:row>33</xdr:row>
      <xdr:rowOff>161925</xdr:rowOff>
    </xdr:to>
    <xdr:cxnSp macro="">
      <xdr:nvCxnSpPr>
        <xdr:cNvPr id="127" name="直線コネクタ 126"/>
        <xdr:cNvCxnSpPr/>
      </xdr:nvCxnSpPr>
      <xdr:spPr>
        <a:xfrm>
          <a:off x="9639300" y="5819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139700</xdr:rowOff>
    </xdr:from>
    <xdr:to>
      <xdr:col>46</xdr:col>
      <xdr:colOff>38100</xdr:colOff>
      <xdr:row>34</xdr:row>
      <xdr:rowOff>69850</xdr:rowOff>
    </xdr:to>
    <xdr:sp macro="" textlink="">
      <xdr:nvSpPr>
        <xdr:cNvPr id="128" name="楕円 127"/>
        <xdr:cNvSpPr/>
      </xdr:nvSpPr>
      <xdr:spPr>
        <a:xfrm>
          <a:off x="8699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161925</xdr:rowOff>
    </xdr:from>
    <xdr:to>
      <xdr:col>50</xdr:col>
      <xdr:colOff>114300</xdr:colOff>
      <xdr:row>34</xdr:row>
      <xdr:rowOff>19050</xdr:rowOff>
    </xdr:to>
    <xdr:cxnSp macro="">
      <xdr:nvCxnSpPr>
        <xdr:cNvPr id="129" name="直線コネクタ 128"/>
        <xdr:cNvCxnSpPr/>
      </xdr:nvCxnSpPr>
      <xdr:spPr>
        <a:xfrm flipV="1">
          <a:off x="8750300" y="5819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32</xdr:row>
      <xdr:rowOff>57802</xdr:rowOff>
    </xdr:from>
    <xdr:ext cx="469744" cy="259045"/>
    <xdr:sp macro="" textlink="">
      <xdr:nvSpPr>
        <xdr:cNvPr id="130" name="n_1mainValue【図書館】&#10;一人当たり面積"/>
        <xdr:cNvSpPr txBox="1"/>
      </xdr:nvSpPr>
      <xdr:spPr>
        <a:xfrm>
          <a:off x="9391727" y="55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86377</xdr:rowOff>
    </xdr:from>
    <xdr:ext cx="469744" cy="259045"/>
    <xdr:sp macro="" textlink="">
      <xdr:nvSpPr>
        <xdr:cNvPr id="131" name="n_2mainValue【図書館】&#10;一人当たり面積"/>
        <xdr:cNvSpPr txBox="1"/>
      </xdr:nvSpPr>
      <xdr:spPr>
        <a:xfrm>
          <a:off x="8515427" y="55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2" name="テキスト ボックス 15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63</xdr:row>
      <xdr:rowOff>57150</xdr:rowOff>
    </xdr:to>
    <xdr:cxnSp macro="">
      <xdr:nvCxnSpPr>
        <xdr:cNvPr id="156" name="直線コネクタ 155"/>
        <xdr:cNvCxnSpPr/>
      </xdr:nvCxnSpPr>
      <xdr:spPr>
        <a:xfrm flipV="1">
          <a:off x="4634865" y="9585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57"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58" name="直線コネクタ 157"/>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59" name="【体育館・プー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60" name="直線コネクタ 159"/>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61" name="【体育館・プール】&#10;有形固定資産減価償却率平均値テキスト"/>
        <xdr:cNvSpPr txBox="1"/>
      </xdr:nvSpPr>
      <xdr:spPr>
        <a:xfrm>
          <a:off x="4673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62" name="フローチャート: 判断 161"/>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124460</xdr:rowOff>
    </xdr:from>
    <xdr:to>
      <xdr:col>20</xdr:col>
      <xdr:colOff>38100</xdr:colOff>
      <xdr:row>59</xdr:row>
      <xdr:rowOff>54610</xdr:rowOff>
    </xdr:to>
    <xdr:sp macro="" textlink="">
      <xdr:nvSpPr>
        <xdr:cNvPr id="163" name="フローチャート: 判断 162"/>
        <xdr:cNvSpPr/>
      </xdr:nvSpPr>
      <xdr:spPr>
        <a:xfrm>
          <a:off x="3746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45737</xdr:rowOff>
    </xdr:from>
    <xdr:ext cx="405111" cy="259045"/>
    <xdr:sp macro="" textlink="">
      <xdr:nvSpPr>
        <xdr:cNvPr id="164" name="n_1aveValue【体育館・プール】&#10;有形固定資産減価償却率"/>
        <xdr:cNvSpPr txBox="1"/>
      </xdr:nvSpPr>
      <xdr:spPr>
        <a:xfrm>
          <a:off x="3582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xdr:rowOff>
    </xdr:from>
    <xdr:to>
      <xdr:col>15</xdr:col>
      <xdr:colOff>101600</xdr:colOff>
      <xdr:row>60</xdr:row>
      <xdr:rowOff>107950</xdr:rowOff>
    </xdr:to>
    <xdr:sp macro="" textlink="">
      <xdr:nvSpPr>
        <xdr:cNvPr id="165" name="フローチャート: 判断 164"/>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99077</xdr:rowOff>
    </xdr:from>
    <xdr:ext cx="405111" cy="259045"/>
    <xdr:sp macro="" textlink="">
      <xdr:nvSpPr>
        <xdr:cNvPr id="166" name="n_2aveValue【体育館・プール】&#10;有形固定資産減価償却率"/>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109220</xdr:rowOff>
    </xdr:from>
    <xdr:to>
      <xdr:col>24</xdr:col>
      <xdr:colOff>114300</xdr:colOff>
      <xdr:row>57</xdr:row>
      <xdr:rowOff>39370</xdr:rowOff>
    </xdr:to>
    <xdr:sp macro="" textlink="">
      <xdr:nvSpPr>
        <xdr:cNvPr id="172" name="楕円 171"/>
        <xdr:cNvSpPr/>
      </xdr:nvSpPr>
      <xdr:spPr>
        <a:xfrm>
          <a:off x="4584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132097</xdr:rowOff>
    </xdr:from>
    <xdr:ext cx="405111" cy="259045"/>
    <xdr:sp macro="" textlink="">
      <xdr:nvSpPr>
        <xdr:cNvPr id="173" name="【体育館・プール】&#10;有形固定資産減価償却率該当値テキスト"/>
        <xdr:cNvSpPr txBox="1"/>
      </xdr:nvSpPr>
      <xdr:spPr>
        <a:xfrm>
          <a:off x="4673600"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21590</xdr:rowOff>
    </xdr:from>
    <xdr:to>
      <xdr:col>20</xdr:col>
      <xdr:colOff>38100</xdr:colOff>
      <xdr:row>57</xdr:row>
      <xdr:rowOff>123190</xdr:rowOff>
    </xdr:to>
    <xdr:sp macro="" textlink="">
      <xdr:nvSpPr>
        <xdr:cNvPr id="174" name="楕円 173"/>
        <xdr:cNvSpPr/>
      </xdr:nvSpPr>
      <xdr:spPr>
        <a:xfrm>
          <a:off x="3746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160020</xdr:rowOff>
    </xdr:from>
    <xdr:to>
      <xdr:col>24</xdr:col>
      <xdr:colOff>63500</xdr:colOff>
      <xdr:row>57</xdr:row>
      <xdr:rowOff>72390</xdr:rowOff>
    </xdr:to>
    <xdr:cxnSp macro="">
      <xdr:nvCxnSpPr>
        <xdr:cNvPr id="175" name="直線コネクタ 174"/>
        <xdr:cNvCxnSpPr/>
      </xdr:nvCxnSpPr>
      <xdr:spPr>
        <a:xfrm flipV="1">
          <a:off x="3797300" y="97612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105410</xdr:rowOff>
    </xdr:from>
    <xdr:to>
      <xdr:col>15</xdr:col>
      <xdr:colOff>101600</xdr:colOff>
      <xdr:row>58</xdr:row>
      <xdr:rowOff>35560</xdr:rowOff>
    </xdr:to>
    <xdr:sp macro="" textlink="">
      <xdr:nvSpPr>
        <xdr:cNvPr id="176" name="楕円 175"/>
        <xdr:cNvSpPr/>
      </xdr:nvSpPr>
      <xdr:spPr>
        <a:xfrm>
          <a:off x="2857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72390</xdr:rowOff>
    </xdr:from>
    <xdr:to>
      <xdr:col>19</xdr:col>
      <xdr:colOff>177800</xdr:colOff>
      <xdr:row>57</xdr:row>
      <xdr:rowOff>156210</xdr:rowOff>
    </xdr:to>
    <xdr:cxnSp macro="">
      <xdr:nvCxnSpPr>
        <xdr:cNvPr id="177" name="直線コネクタ 176"/>
        <xdr:cNvCxnSpPr/>
      </xdr:nvCxnSpPr>
      <xdr:spPr>
        <a:xfrm flipV="1">
          <a:off x="2908300" y="9845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139717</xdr:rowOff>
    </xdr:from>
    <xdr:ext cx="405111" cy="259045"/>
    <xdr:sp macro="" textlink="">
      <xdr:nvSpPr>
        <xdr:cNvPr id="178" name="n_1mainValue【体育館・プール】&#10;有形固定資産減価償却率"/>
        <xdr:cNvSpPr txBox="1"/>
      </xdr:nvSpPr>
      <xdr:spPr>
        <a:xfrm>
          <a:off x="35820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52087</xdr:rowOff>
    </xdr:from>
    <xdr:ext cx="405111" cy="259045"/>
    <xdr:sp macro="" textlink="">
      <xdr:nvSpPr>
        <xdr:cNvPr id="179" name="n_2mainValue【体育館・プール】&#10;有形固定資産減価償却率"/>
        <xdr:cNvSpPr txBox="1"/>
      </xdr:nvSpPr>
      <xdr:spPr>
        <a:xfrm>
          <a:off x="2705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0" name="テキスト ボックス 18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2" name="テキスト ボックス 19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4" name="テキスト ボックス 19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6" name="テキスト ボックス 19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8" name="テキスト ボックス 19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150876</xdr:rowOff>
    </xdr:from>
    <xdr:to>
      <xdr:col>54</xdr:col>
      <xdr:colOff>189865</xdr:colOff>
      <xdr:row>64</xdr:row>
      <xdr:rowOff>18288</xdr:rowOff>
    </xdr:to>
    <xdr:cxnSp macro="">
      <xdr:nvCxnSpPr>
        <xdr:cNvPr id="202" name="直線コネクタ 201"/>
        <xdr:cNvCxnSpPr/>
      </xdr:nvCxnSpPr>
      <xdr:spPr>
        <a:xfrm flipV="1">
          <a:off x="10476865" y="975207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22115</xdr:rowOff>
    </xdr:from>
    <xdr:ext cx="469744" cy="259045"/>
    <xdr:sp macro="" textlink="">
      <xdr:nvSpPr>
        <xdr:cNvPr id="203" name="【体育館・プール】&#10;一人当たり面積最小値テキスト"/>
        <xdr:cNvSpPr txBox="1"/>
      </xdr:nvSpPr>
      <xdr:spPr>
        <a:xfrm>
          <a:off x="10515600"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18288</xdr:rowOff>
    </xdr:from>
    <xdr:to>
      <xdr:col>55</xdr:col>
      <xdr:colOff>88900</xdr:colOff>
      <xdr:row>64</xdr:row>
      <xdr:rowOff>18288</xdr:rowOff>
    </xdr:to>
    <xdr:cxnSp macro="">
      <xdr:nvCxnSpPr>
        <xdr:cNvPr id="204" name="直線コネクタ 203"/>
        <xdr:cNvCxnSpPr/>
      </xdr:nvCxnSpPr>
      <xdr:spPr>
        <a:xfrm>
          <a:off x="10388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97553</xdr:rowOff>
    </xdr:from>
    <xdr:ext cx="469744" cy="259045"/>
    <xdr:sp macro="" textlink="">
      <xdr:nvSpPr>
        <xdr:cNvPr id="205" name="【体育館・プール】&#10;一人当たり面積最大値テキスト"/>
        <xdr:cNvSpPr txBox="1"/>
      </xdr:nvSpPr>
      <xdr:spPr>
        <a:xfrm>
          <a:off x="10515600" y="952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150876</xdr:rowOff>
    </xdr:from>
    <xdr:to>
      <xdr:col>55</xdr:col>
      <xdr:colOff>88900</xdr:colOff>
      <xdr:row>56</xdr:row>
      <xdr:rowOff>150876</xdr:rowOff>
    </xdr:to>
    <xdr:cxnSp macro="">
      <xdr:nvCxnSpPr>
        <xdr:cNvPr id="206" name="直線コネクタ 205"/>
        <xdr:cNvCxnSpPr/>
      </xdr:nvCxnSpPr>
      <xdr:spPr>
        <a:xfrm>
          <a:off x="10388600" y="97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10939</xdr:rowOff>
    </xdr:from>
    <xdr:ext cx="469744" cy="259045"/>
    <xdr:sp macro="" textlink="">
      <xdr:nvSpPr>
        <xdr:cNvPr id="207" name="【体育館・プール】&#10;一人当たり面積平均値テキスト"/>
        <xdr:cNvSpPr txBox="1"/>
      </xdr:nvSpPr>
      <xdr:spPr>
        <a:xfrm>
          <a:off x="10515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159512</xdr:rowOff>
    </xdr:from>
    <xdr:to>
      <xdr:col>55</xdr:col>
      <xdr:colOff>50800</xdr:colOff>
      <xdr:row>61</xdr:row>
      <xdr:rowOff>89662</xdr:rowOff>
    </xdr:to>
    <xdr:sp macro="" textlink="">
      <xdr:nvSpPr>
        <xdr:cNvPr id="208" name="フローチャート: 判断 207"/>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20066</xdr:rowOff>
    </xdr:from>
    <xdr:to>
      <xdr:col>50</xdr:col>
      <xdr:colOff>165100</xdr:colOff>
      <xdr:row>61</xdr:row>
      <xdr:rowOff>121666</xdr:rowOff>
    </xdr:to>
    <xdr:sp macro="" textlink="">
      <xdr:nvSpPr>
        <xdr:cNvPr id="209" name="フローチャート: 判断 208"/>
        <xdr:cNvSpPr/>
      </xdr:nvSpPr>
      <xdr:spPr>
        <a:xfrm>
          <a:off x="9588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138193</xdr:rowOff>
    </xdr:from>
    <xdr:ext cx="469744" cy="259045"/>
    <xdr:sp macro="" textlink="">
      <xdr:nvSpPr>
        <xdr:cNvPr id="210" name="n_1aveValue【体育館・プール】&#10;一人当たり面積"/>
        <xdr:cNvSpPr txBox="1"/>
      </xdr:nvSpPr>
      <xdr:spPr>
        <a:xfrm>
          <a:off x="9391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22352</xdr:rowOff>
    </xdr:from>
    <xdr:to>
      <xdr:col>46</xdr:col>
      <xdr:colOff>38100</xdr:colOff>
      <xdr:row>60</xdr:row>
      <xdr:rowOff>123952</xdr:rowOff>
    </xdr:to>
    <xdr:sp macro="" textlink="">
      <xdr:nvSpPr>
        <xdr:cNvPr id="211" name="フローチャート: 判断 210"/>
        <xdr:cNvSpPr/>
      </xdr:nvSpPr>
      <xdr:spPr>
        <a:xfrm>
          <a:off x="8699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140479</xdr:rowOff>
    </xdr:from>
    <xdr:ext cx="469744" cy="259045"/>
    <xdr:sp macro="" textlink="">
      <xdr:nvSpPr>
        <xdr:cNvPr id="212" name="n_2aveValue【体育館・プール】&#10;一人当たり面積"/>
        <xdr:cNvSpPr txBox="1"/>
      </xdr:nvSpPr>
      <xdr:spPr>
        <a:xfrm>
          <a:off x="8515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218" name="楕円 217"/>
        <xdr:cNvSpPr/>
      </xdr:nvSpPr>
      <xdr:spPr>
        <a:xfrm>
          <a:off x="10426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99077</xdr:rowOff>
    </xdr:from>
    <xdr:ext cx="469744" cy="259045"/>
    <xdr:sp macro="" textlink="">
      <xdr:nvSpPr>
        <xdr:cNvPr id="219" name="【体育館・プール】&#10;一人当たり面積該当値テキスト"/>
        <xdr:cNvSpPr txBox="1"/>
      </xdr:nvSpPr>
      <xdr:spPr>
        <a:xfrm>
          <a:off x="10515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125222</xdr:rowOff>
    </xdr:from>
    <xdr:to>
      <xdr:col>50</xdr:col>
      <xdr:colOff>165100</xdr:colOff>
      <xdr:row>62</xdr:row>
      <xdr:rowOff>55372</xdr:rowOff>
    </xdr:to>
    <xdr:sp macro="" textlink="">
      <xdr:nvSpPr>
        <xdr:cNvPr id="220" name="楕円 219"/>
        <xdr:cNvSpPr/>
      </xdr:nvSpPr>
      <xdr:spPr>
        <a:xfrm>
          <a:off x="9588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0</xdr:rowOff>
    </xdr:from>
    <xdr:to>
      <xdr:col>55</xdr:col>
      <xdr:colOff>0</xdr:colOff>
      <xdr:row>62</xdr:row>
      <xdr:rowOff>4572</xdr:rowOff>
    </xdr:to>
    <xdr:cxnSp macro="">
      <xdr:nvCxnSpPr>
        <xdr:cNvPr id="221" name="直線コネクタ 220"/>
        <xdr:cNvCxnSpPr/>
      </xdr:nvCxnSpPr>
      <xdr:spPr>
        <a:xfrm flipV="1">
          <a:off x="9639300" y="10629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129794</xdr:rowOff>
    </xdr:from>
    <xdr:to>
      <xdr:col>46</xdr:col>
      <xdr:colOff>38100</xdr:colOff>
      <xdr:row>62</xdr:row>
      <xdr:rowOff>59944</xdr:rowOff>
    </xdr:to>
    <xdr:sp macro="" textlink="">
      <xdr:nvSpPr>
        <xdr:cNvPr id="222" name="楕円 221"/>
        <xdr:cNvSpPr/>
      </xdr:nvSpPr>
      <xdr:spPr>
        <a:xfrm>
          <a:off x="8699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xdr:rowOff>
    </xdr:from>
    <xdr:to>
      <xdr:col>50</xdr:col>
      <xdr:colOff>114300</xdr:colOff>
      <xdr:row>62</xdr:row>
      <xdr:rowOff>9144</xdr:rowOff>
    </xdr:to>
    <xdr:cxnSp macro="">
      <xdr:nvCxnSpPr>
        <xdr:cNvPr id="223" name="直線コネクタ 222"/>
        <xdr:cNvCxnSpPr/>
      </xdr:nvCxnSpPr>
      <xdr:spPr>
        <a:xfrm flipV="1">
          <a:off x="8750300" y="1063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46499</xdr:rowOff>
    </xdr:from>
    <xdr:ext cx="469744" cy="259045"/>
    <xdr:sp macro="" textlink="">
      <xdr:nvSpPr>
        <xdr:cNvPr id="224" name="n_1mainValue【体育館・プール】&#10;一人当たり面積"/>
        <xdr:cNvSpPr txBox="1"/>
      </xdr:nvSpPr>
      <xdr:spPr>
        <a:xfrm>
          <a:off x="9391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51071</xdr:rowOff>
    </xdr:from>
    <xdr:ext cx="469744" cy="259045"/>
    <xdr:sp macro="" textlink="">
      <xdr:nvSpPr>
        <xdr:cNvPr id="225" name="n_2mainValue【体育館・プール】&#10;一人当たり面積"/>
        <xdr:cNvSpPr txBox="1"/>
      </xdr:nvSpPr>
      <xdr:spPr>
        <a:xfrm>
          <a:off x="8515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2" name="正方形/長方形 2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3" name="正方形/長方形 2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4" name="正方形/長方形 2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5" name="正方形/長方形 2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6" name="正方形/長方形 2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7" name="正方形/長方形 2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8" name="正方形/長方形 2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9" name="正方形/長方形 2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7" name="正方形/長方形 2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8" name="正方形/長方形 2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9" name="正方形/長方形 2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0" name="正方形/長方形 2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1" name="正方形/長方形 2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2" name="正方形/長方形 2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3" name="正方形/長方形 2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4" name="正方形/長方形 2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5" name="正方形/長方形 26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6" name="正方形/長方形 2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7" name="正方形/長方形 2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8" name="正方形/長方形 2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9" name="正方形/長方形 2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0" name="正方形/長方形 2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1" name="正方形/長方形 2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2" name="正方形/長方形 2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3" name="正方形/長方形 27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4" name="正方形/長方形 2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5" name="正方形/長方形 2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6" name="正方形/長方形 2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7" name="正方形/長方形 2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8" name="正方形/長方形 2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9" name="正方形/長方形 2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0" name="正方形/長方形 2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1" name="正方形/長方形 2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2" name="テキスト ボックス 2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3" name="直線コネクタ 2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84" name="テキスト ボックス 2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85" name="直線コネクタ 2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86" name="テキスト ボックス 2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7" name="直線コネクタ 2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8" name="テキスト ボックス 2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9" name="直線コネクタ 2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0" name="テキスト ボックス 2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1" name="直線コネクタ 2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2" name="テキスト ボックス 2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3" name="直線コネクタ 2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94" name="テキスト ボックス 29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5" name="直線コネクタ 2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96" name="テキスト ボックス 2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118110</xdr:rowOff>
    </xdr:to>
    <xdr:cxnSp macro="">
      <xdr:nvCxnSpPr>
        <xdr:cNvPr id="298" name="直線コネクタ 297"/>
        <xdr:cNvCxnSpPr/>
      </xdr:nvCxnSpPr>
      <xdr:spPr>
        <a:xfrm flipV="1">
          <a:off x="16318864" y="95250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299" name="【保健センター・保健所】&#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300" name="直線コネクタ 299"/>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301"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02" name="直線コネクタ 301"/>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34307</xdr:rowOff>
    </xdr:from>
    <xdr:ext cx="405111" cy="259045"/>
    <xdr:sp macro="" textlink="">
      <xdr:nvSpPr>
        <xdr:cNvPr id="303" name="【保健センター・保健所】&#10;有形固定資産減価償却率平均値テキスト"/>
        <xdr:cNvSpPr txBox="1"/>
      </xdr:nvSpPr>
      <xdr:spPr>
        <a:xfrm>
          <a:off x="16357600" y="10664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55880</xdr:rowOff>
    </xdr:from>
    <xdr:to>
      <xdr:col>85</xdr:col>
      <xdr:colOff>177800</xdr:colOff>
      <xdr:row>62</xdr:row>
      <xdr:rowOff>157480</xdr:rowOff>
    </xdr:to>
    <xdr:sp macro="" textlink="">
      <xdr:nvSpPr>
        <xdr:cNvPr id="304" name="フローチャート: 判断 303"/>
        <xdr:cNvSpPr/>
      </xdr:nvSpPr>
      <xdr:spPr>
        <a:xfrm>
          <a:off x="16268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151130</xdr:rowOff>
    </xdr:from>
    <xdr:to>
      <xdr:col>81</xdr:col>
      <xdr:colOff>101600</xdr:colOff>
      <xdr:row>62</xdr:row>
      <xdr:rowOff>81280</xdr:rowOff>
    </xdr:to>
    <xdr:sp macro="" textlink="">
      <xdr:nvSpPr>
        <xdr:cNvPr id="305" name="フローチャート: 判断 304"/>
        <xdr:cNvSpPr/>
      </xdr:nvSpPr>
      <xdr:spPr>
        <a:xfrm>
          <a:off x="154305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72407</xdr:rowOff>
    </xdr:from>
    <xdr:ext cx="405111" cy="259045"/>
    <xdr:sp macro="" textlink="">
      <xdr:nvSpPr>
        <xdr:cNvPr id="306" name="n_1aveValue【保健センター・保健所】&#10;有形固定資産減価償却率"/>
        <xdr:cNvSpPr txBox="1"/>
      </xdr:nvSpPr>
      <xdr:spPr>
        <a:xfrm>
          <a:off x="152660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120650</xdr:rowOff>
    </xdr:from>
    <xdr:to>
      <xdr:col>76</xdr:col>
      <xdr:colOff>165100</xdr:colOff>
      <xdr:row>62</xdr:row>
      <xdr:rowOff>50800</xdr:rowOff>
    </xdr:to>
    <xdr:sp macro="" textlink="">
      <xdr:nvSpPr>
        <xdr:cNvPr id="307" name="フローチャート: 判断 306"/>
        <xdr:cNvSpPr/>
      </xdr:nvSpPr>
      <xdr:spPr>
        <a:xfrm>
          <a:off x="14541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41927</xdr:rowOff>
    </xdr:from>
    <xdr:ext cx="405111" cy="259045"/>
    <xdr:sp macro="" textlink="">
      <xdr:nvSpPr>
        <xdr:cNvPr id="308" name="n_2aveValue【保健センター・保健所】&#10;有形固定資産減価償却率"/>
        <xdr:cNvSpPr txBox="1"/>
      </xdr:nvSpPr>
      <xdr:spPr>
        <a:xfrm>
          <a:off x="14389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9" name="テキスト ボックス 3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0" name="テキスト ボックス 3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1" name="テキスト ボックス 3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2" name="テキスト ボックス 3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3" name="テキスト ボックス 3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44450</xdr:rowOff>
    </xdr:from>
    <xdr:to>
      <xdr:col>85</xdr:col>
      <xdr:colOff>177800</xdr:colOff>
      <xdr:row>55</xdr:row>
      <xdr:rowOff>146050</xdr:rowOff>
    </xdr:to>
    <xdr:sp macro="" textlink="">
      <xdr:nvSpPr>
        <xdr:cNvPr id="314" name="楕円 313"/>
        <xdr:cNvSpPr/>
      </xdr:nvSpPr>
      <xdr:spPr>
        <a:xfrm>
          <a:off x="16268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405111" cy="259045"/>
    <xdr:sp macro="" textlink="">
      <xdr:nvSpPr>
        <xdr:cNvPr id="315" name="【保健センター・保健所】&#10;有形固定資産減価償却率該当値テキスト"/>
        <xdr:cNvSpPr txBox="1"/>
      </xdr:nvSpPr>
      <xdr:spPr>
        <a:xfrm>
          <a:off x="16357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25400</xdr:rowOff>
    </xdr:from>
    <xdr:to>
      <xdr:col>81</xdr:col>
      <xdr:colOff>101600</xdr:colOff>
      <xdr:row>56</xdr:row>
      <xdr:rowOff>127000</xdr:rowOff>
    </xdr:to>
    <xdr:sp macro="" textlink="">
      <xdr:nvSpPr>
        <xdr:cNvPr id="316" name="楕円 315"/>
        <xdr:cNvSpPr/>
      </xdr:nvSpPr>
      <xdr:spPr>
        <a:xfrm>
          <a:off x="15430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95250</xdr:rowOff>
    </xdr:from>
    <xdr:to>
      <xdr:col>85</xdr:col>
      <xdr:colOff>127000</xdr:colOff>
      <xdr:row>56</xdr:row>
      <xdr:rowOff>76200</xdr:rowOff>
    </xdr:to>
    <xdr:cxnSp macro="">
      <xdr:nvCxnSpPr>
        <xdr:cNvPr id="317" name="直線コネクタ 316"/>
        <xdr:cNvCxnSpPr/>
      </xdr:nvCxnSpPr>
      <xdr:spPr>
        <a:xfrm flipV="1">
          <a:off x="15481300" y="9525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318" name="楕円 317"/>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76200</xdr:rowOff>
    </xdr:from>
    <xdr:to>
      <xdr:col>81</xdr:col>
      <xdr:colOff>50800</xdr:colOff>
      <xdr:row>57</xdr:row>
      <xdr:rowOff>57150</xdr:rowOff>
    </xdr:to>
    <xdr:cxnSp macro="">
      <xdr:nvCxnSpPr>
        <xdr:cNvPr id="319" name="直線コネクタ 318"/>
        <xdr:cNvCxnSpPr/>
      </xdr:nvCxnSpPr>
      <xdr:spPr>
        <a:xfrm flipV="1">
          <a:off x="14592300" y="9677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143527</xdr:rowOff>
    </xdr:from>
    <xdr:ext cx="405111" cy="259045"/>
    <xdr:sp macro="" textlink="">
      <xdr:nvSpPr>
        <xdr:cNvPr id="320" name="n_1mainValue【保健センター・保健所】&#10;有形固定資産減価償却率"/>
        <xdr:cNvSpPr txBox="1"/>
      </xdr:nvSpPr>
      <xdr:spPr>
        <a:xfrm>
          <a:off x="152660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321" name="n_2mainValue【保健センター・保健所】&#10;有形固定資産減価償却率"/>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2" name="正方形/長方形 3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3" name="正方形/長方形 3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4" name="正方形/長方形 3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5" name="正方形/長方形 3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6" name="正方形/長方形 3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7" name="正方形/長方形 3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8" name="正方形/長方形 3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0" name="テキスト ボックス 3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1" name="直線コネクタ 3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2" name="直線コネクタ 3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33" name="テキスト ボックス 3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34" name="直線コネクタ 3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35" name="テキスト ボックス 3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36" name="直線コネクタ 3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7" name="テキスト ボックス 3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8" name="直線コネクタ 3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9" name="テキスト ボックス 3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0" name="直線コネクタ 3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1" name="テキスト ボックス 3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2" name="直線コネクタ 3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3" name="テキスト ボックス 3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11430</xdr:rowOff>
    </xdr:to>
    <xdr:cxnSp macro="">
      <xdr:nvCxnSpPr>
        <xdr:cNvPr id="345" name="直線コネクタ 344"/>
        <xdr:cNvCxnSpPr/>
      </xdr:nvCxnSpPr>
      <xdr:spPr>
        <a:xfrm flipV="1">
          <a:off x="22160864" y="96012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346" name="【保健センター・保健所】&#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347" name="直線コネクタ 346"/>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348"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349" name="直線コネクタ 34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44467</xdr:rowOff>
    </xdr:from>
    <xdr:ext cx="469744" cy="259045"/>
    <xdr:sp macro="" textlink="">
      <xdr:nvSpPr>
        <xdr:cNvPr id="350" name="【保健センター・保健所】&#10;一人当たり面積平均値テキスト"/>
        <xdr:cNvSpPr txBox="1"/>
      </xdr:nvSpPr>
      <xdr:spPr>
        <a:xfrm>
          <a:off x="22199600" y="998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21590</xdr:rowOff>
    </xdr:from>
    <xdr:to>
      <xdr:col>116</xdr:col>
      <xdr:colOff>114300</xdr:colOff>
      <xdr:row>59</xdr:row>
      <xdr:rowOff>123190</xdr:rowOff>
    </xdr:to>
    <xdr:sp macro="" textlink="">
      <xdr:nvSpPr>
        <xdr:cNvPr id="351" name="フローチャート: 判断 350"/>
        <xdr:cNvSpPr/>
      </xdr:nvSpPr>
      <xdr:spPr>
        <a:xfrm>
          <a:off x="221107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25400</xdr:rowOff>
    </xdr:from>
    <xdr:to>
      <xdr:col>112</xdr:col>
      <xdr:colOff>38100</xdr:colOff>
      <xdr:row>60</xdr:row>
      <xdr:rowOff>127000</xdr:rowOff>
    </xdr:to>
    <xdr:sp macro="" textlink="">
      <xdr:nvSpPr>
        <xdr:cNvPr id="352" name="フローチャート: 判断 351"/>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143527</xdr:rowOff>
    </xdr:from>
    <xdr:ext cx="469744" cy="259045"/>
    <xdr:sp macro="" textlink="">
      <xdr:nvSpPr>
        <xdr:cNvPr id="353" name="n_1ave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116840</xdr:rowOff>
    </xdr:from>
    <xdr:to>
      <xdr:col>107</xdr:col>
      <xdr:colOff>101600</xdr:colOff>
      <xdr:row>61</xdr:row>
      <xdr:rowOff>46990</xdr:rowOff>
    </xdr:to>
    <xdr:sp macro="" textlink="">
      <xdr:nvSpPr>
        <xdr:cNvPr id="354" name="フローチャート: 判断 353"/>
        <xdr:cNvSpPr/>
      </xdr:nvSpPr>
      <xdr:spPr>
        <a:xfrm>
          <a:off x="20383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63517</xdr:rowOff>
    </xdr:from>
    <xdr:ext cx="469744" cy="259045"/>
    <xdr:sp macro="" textlink="">
      <xdr:nvSpPr>
        <xdr:cNvPr id="355" name="n_2aveValue【保健センター・保健所】&#10;一人当たり面積"/>
        <xdr:cNvSpPr txBox="1"/>
      </xdr:nvSpPr>
      <xdr:spPr>
        <a:xfrm>
          <a:off x="20199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56" name="テキスト ボックス 3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7" name="テキスト ボックス 3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8" name="テキスト ボックス 3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9" name="テキスト ボックス 3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0" name="テキスト ボックス 3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361" name="楕円 360"/>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47007</xdr:rowOff>
    </xdr:from>
    <xdr:ext cx="469744" cy="259045"/>
    <xdr:sp macro="" textlink="">
      <xdr:nvSpPr>
        <xdr:cNvPr id="362" name="【保健センター・保健所】&#10;一人当たり面積該当値テキスト"/>
        <xdr:cNvSpPr txBox="1"/>
      </xdr:nvSpPr>
      <xdr:spPr>
        <a:xfrm>
          <a:off x="22199600" y="106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363" name="楕円 362"/>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11430</xdr:rowOff>
    </xdr:to>
    <xdr:cxnSp macro="">
      <xdr:nvCxnSpPr>
        <xdr:cNvPr id="364" name="直線コネクタ 363"/>
        <xdr:cNvCxnSpPr/>
      </xdr:nvCxnSpPr>
      <xdr:spPr>
        <a:xfrm>
          <a:off x="21323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365" name="楕円 364"/>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11430</xdr:rowOff>
    </xdr:to>
    <xdr:cxnSp macro="">
      <xdr:nvCxnSpPr>
        <xdr:cNvPr id="366" name="直線コネクタ 365"/>
        <xdr:cNvCxnSpPr/>
      </xdr:nvCxnSpPr>
      <xdr:spPr>
        <a:xfrm>
          <a:off x="20434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367"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368" name="n_2main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9" name="正方形/長方形 3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0" name="正方形/長方形 3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1" name="正方形/長方形 3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2" name="正方形/長方形 3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3" name="正方形/長方形 3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4" name="正方形/長方形 3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5" name="正方形/長方形 3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6" name="正方形/長方形 3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7" name="テキスト ボックス 3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8" name="直線コネクタ 3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379" name="テキスト ボックス 37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380" name="直線コネクタ 37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381" name="テキスト ボックス 38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382" name="直線コネクタ 38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383" name="テキスト ボックス 38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384" name="直線コネクタ 38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385" name="テキスト ボックス 38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386" name="直線コネクタ 38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387" name="テキスト ボックス 38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8" name="直線コネクタ 3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389" name="テキスト ボックス 38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8382</xdr:rowOff>
    </xdr:from>
    <xdr:to>
      <xdr:col>85</xdr:col>
      <xdr:colOff>126364</xdr:colOff>
      <xdr:row>86</xdr:row>
      <xdr:rowOff>143256</xdr:rowOff>
    </xdr:to>
    <xdr:cxnSp macro="">
      <xdr:nvCxnSpPr>
        <xdr:cNvPr id="391" name="直線コネクタ 390"/>
        <xdr:cNvCxnSpPr/>
      </xdr:nvCxnSpPr>
      <xdr:spPr>
        <a:xfrm flipV="1">
          <a:off x="16318864" y="135529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147083</xdr:rowOff>
    </xdr:from>
    <xdr:ext cx="405111" cy="259045"/>
    <xdr:sp macro="" textlink="">
      <xdr:nvSpPr>
        <xdr:cNvPr id="392" name="【消防施設】&#10;有形固定資産減価償却率最小値テキスト"/>
        <xdr:cNvSpPr txBox="1"/>
      </xdr:nvSpPr>
      <xdr:spPr>
        <a:xfrm>
          <a:off x="16357600" y="148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143256</xdr:rowOff>
    </xdr:from>
    <xdr:to>
      <xdr:col>86</xdr:col>
      <xdr:colOff>25400</xdr:colOff>
      <xdr:row>86</xdr:row>
      <xdr:rowOff>143256</xdr:rowOff>
    </xdr:to>
    <xdr:cxnSp macro="">
      <xdr:nvCxnSpPr>
        <xdr:cNvPr id="393" name="直線コネクタ 392"/>
        <xdr:cNvCxnSpPr/>
      </xdr:nvCxnSpPr>
      <xdr:spPr>
        <a:xfrm>
          <a:off x="16230600" y="148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126509</xdr:rowOff>
    </xdr:from>
    <xdr:ext cx="405111" cy="259045"/>
    <xdr:sp macro="" textlink="">
      <xdr:nvSpPr>
        <xdr:cNvPr id="394" name="【消防施設】&#10;有形固定資産減価償却率最大値テキスト"/>
        <xdr:cNvSpPr txBox="1"/>
      </xdr:nvSpPr>
      <xdr:spPr>
        <a:xfrm>
          <a:off x="16357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8382</xdr:rowOff>
    </xdr:from>
    <xdr:to>
      <xdr:col>86</xdr:col>
      <xdr:colOff>25400</xdr:colOff>
      <xdr:row>79</xdr:row>
      <xdr:rowOff>8382</xdr:rowOff>
    </xdr:to>
    <xdr:cxnSp macro="">
      <xdr:nvCxnSpPr>
        <xdr:cNvPr id="395" name="直線コネクタ 394"/>
        <xdr:cNvCxnSpPr/>
      </xdr:nvCxnSpPr>
      <xdr:spPr>
        <a:xfrm>
          <a:off x="16230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112031</xdr:rowOff>
    </xdr:from>
    <xdr:ext cx="405111" cy="259045"/>
    <xdr:sp macro="" textlink="">
      <xdr:nvSpPr>
        <xdr:cNvPr id="396" name="【消防施設】&#10;有形固定資産減価償却率平均値テキスト"/>
        <xdr:cNvSpPr txBox="1"/>
      </xdr:nvSpPr>
      <xdr:spPr>
        <a:xfrm>
          <a:off x="16357600" y="14513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133604</xdr:rowOff>
    </xdr:from>
    <xdr:to>
      <xdr:col>85</xdr:col>
      <xdr:colOff>177800</xdr:colOff>
      <xdr:row>85</xdr:row>
      <xdr:rowOff>63754</xdr:rowOff>
    </xdr:to>
    <xdr:sp macro="" textlink="">
      <xdr:nvSpPr>
        <xdr:cNvPr id="397" name="フローチャート: 判断 396"/>
        <xdr:cNvSpPr/>
      </xdr:nvSpPr>
      <xdr:spPr>
        <a:xfrm>
          <a:off x="162687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142748</xdr:rowOff>
    </xdr:from>
    <xdr:to>
      <xdr:col>81</xdr:col>
      <xdr:colOff>101600</xdr:colOff>
      <xdr:row>85</xdr:row>
      <xdr:rowOff>72898</xdr:rowOff>
    </xdr:to>
    <xdr:sp macro="" textlink="">
      <xdr:nvSpPr>
        <xdr:cNvPr id="398" name="フローチャート: 判断 397"/>
        <xdr:cNvSpPr/>
      </xdr:nvSpPr>
      <xdr:spPr>
        <a:xfrm>
          <a:off x="1543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64025</xdr:rowOff>
    </xdr:from>
    <xdr:ext cx="405111" cy="259045"/>
    <xdr:sp macro="" textlink="">
      <xdr:nvSpPr>
        <xdr:cNvPr id="399" name="n_1aveValue【消防施設】&#10;有形固定資産減価償却率"/>
        <xdr:cNvSpPr txBox="1"/>
      </xdr:nvSpPr>
      <xdr:spPr>
        <a:xfrm>
          <a:off x="15266044" y="1463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140463</xdr:rowOff>
    </xdr:from>
    <xdr:to>
      <xdr:col>76</xdr:col>
      <xdr:colOff>165100</xdr:colOff>
      <xdr:row>86</xdr:row>
      <xdr:rowOff>70613</xdr:rowOff>
    </xdr:to>
    <xdr:sp macro="" textlink="">
      <xdr:nvSpPr>
        <xdr:cNvPr id="400" name="フローチャート: 判断 399"/>
        <xdr:cNvSpPr/>
      </xdr:nvSpPr>
      <xdr:spPr>
        <a:xfrm>
          <a:off x="14541500" y="1471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86</xdr:row>
      <xdr:rowOff>61740</xdr:rowOff>
    </xdr:from>
    <xdr:ext cx="405111" cy="259045"/>
    <xdr:sp macro="" textlink="">
      <xdr:nvSpPr>
        <xdr:cNvPr id="401" name="n_2aveValue【消防施設】&#10;有形固定資産減価償却率"/>
        <xdr:cNvSpPr txBox="1"/>
      </xdr:nvSpPr>
      <xdr:spPr>
        <a:xfrm>
          <a:off x="14389744" y="1480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02" name="テキスト ボックス 4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3" name="テキスト ボックス 4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4" name="テキスト ボックス 4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5" name="テキスト ボックス 4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6" name="テキスト ボックス 4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129032</xdr:rowOff>
    </xdr:from>
    <xdr:to>
      <xdr:col>85</xdr:col>
      <xdr:colOff>177800</xdr:colOff>
      <xdr:row>79</xdr:row>
      <xdr:rowOff>59182</xdr:rowOff>
    </xdr:to>
    <xdr:sp macro="" textlink="">
      <xdr:nvSpPr>
        <xdr:cNvPr id="407" name="楕円 406"/>
        <xdr:cNvSpPr/>
      </xdr:nvSpPr>
      <xdr:spPr>
        <a:xfrm>
          <a:off x="162687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82059</xdr:rowOff>
    </xdr:from>
    <xdr:ext cx="405111" cy="259045"/>
    <xdr:sp macro="" textlink="">
      <xdr:nvSpPr>
        <xdr:cNvPr id="408" name="【消防施設】&#10;有形固定資産減価償却率該当値テキスト"/>
        <xdr:cNvSpPr txBox="1"/>
      </xdr:nvSpPr>
      <xdr:spPr>
        <a:xfrm>
          <a:off x="16357600" y="13455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35306</xdr:rowOff>
    </xdr:from>
    <xdr:to>
      <xdr:col>81</xdr:col>
      <xdr:colOff>101600</xdr:colOff>
      <xdr:row>79</xdr:row>
      <xdr:rowOff>136906</xdr:rowOff>
    </xdr:to>
    <xdr:sp macro="" textlink="">
      <xdr:nvSpPr>
        <xdr:cNvPr id="409" name="楕円 408"/>
        <xdr:cNvSpPr/>
      </xdr:nvSpPr>
      <xdr:spPr>
        <a:xfrm>
          <a:off x="15430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8382</xdr:rowOff>
    </xdr:from>
    <xdr:to>
      <xdr:col>85</xdr:col>
      <xdr:colOff>127000</xdr:colOff>
      <xdr:row>79</xdr:row>
      <xdr:rowOff>86106</xdr:rowOff>
    </xdr:to>
    <xdr:cxnSp macro="">
      <xdr:nvCxnSpPr>
        <xdr:cNvPr id="410" name="直線コネクタ 409"/>
        <xdr:cNvCxnSpPr/>
      </xdr:nvCxnSpPr>
      <xdr:spPr>
        <a:xfrm flipV="1">
          <a:off x="15481300" y="135529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17018</xdr:rowOff>
    </xdr:from>
    <xdr:to>
      <xdr:col>76</xdr:col>
      <xdr:colOff>165100</xdr:colOff>
      <xdr:row>85</xdr:row>
      <xdr:rowOff>118618</xdr:rowOff>
    </xdr:to>
    <xdr:sp macro="" textlink="">
      <xdr:nvSpPr>
        <xdr:cNvPr id="411" name="楕円 410"/>
        <xdr:cNvSpPr/>
      </xdr:nvSpPr>
      <xdr:spPr>
        <a:xfrm>
          <a:off x="14541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86106</xdr:rowOff>
    </xdr:from>
    <xdr:to>
      <xdr:col>81</xdr:col>
      <xdr:colOff>50800</xdr:colOff>
      <xdr:row>85</xdr:row>
      <xdr:rowOff>67818</xdr:rowOff>
    </xdr:to>
    <xdr:cxnSp macro="">
      <xdr:nvCxnSpPr>
        <xdr:cNvPr id="412" name="直線コネクタ 411"/>
        <xdr:cNvCxnSpPr/>
      </xdr:nvCxnSpPr>
      <xdr:spPr>
        <a:xfrm flipV="1">
          <a:off x="14592300" y="13630656"/>
          <a:ext cx="889000" cy="101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153433</xdr:rowOff>
    </xdr:from>
    <xdr:ext cx="405111" cy="259045"/>
    <xdr:sp macro="" textlink="">
      <xdr:nvSpPr>
        <xdr:cNvPr id="413" name="n_1mainValue【消防施設】&#10;有形固定資産減価償却率"/>
        <xdr:cNvSpPr txBox="1"/>
      </xdr:nvSpPr>
      <xdr:spPr>
        <a:xfrm>
          <a:off x="15266044" y="1335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135145</xdr:rowOff>
    </xdr:from>
    <xdr:ext cx="405111" cy="259045"/>
    <xdr:sp macro="" textlink="">
      <xdr:nvSpPr>
        <xdr:cNvPr id="414" name="n_2mainValue【消防施設】&#10;有形固定資産減価償却率"/>
        <xdr:cNvSpPr txBox="1"/>
      </xdr:nvSpPr>
      <xdr:spPr>
        <a:xfrm>
          <a:off x="14389744" y="1436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2" name="正方形/長方形 4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3" name="テキスト ボックス 4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4" name="直線コネクタ 4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25" name="直線コネクタ 42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26" name="テキスト ボックス 42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27" name="直線コネクタ 42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28" name="テキスト ボックス 42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29" name="直線コネクタ 42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30" name="テキスト ボックス 42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31" name="直線コネクタ 43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32" name="テキスト ボックス 43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3" name="直線コネクタ 4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4" name="テキスト ボックス 4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84</xdr:row>
      <xdr:rowOff>120396</xdr:rowOff>
    </xdr:to>
    <xdr:cxnSp macro="">
      <xdr:nvCxnSpPr>
        <xdr:cNvPr id="436" name="直線コネクタ 435"/>
        <xdr:cNvCxnSpPr/>
      </xdr:nvCxnSpPr>
      <xdr:spPr>
        <a:xfrm flipV="1">
          <a:off x="22160864" y="133654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124223</xdr:rowOff>
    </xdr:from>
    <xdr:ext cx="469744" cy="259045"/>
    <xdr:sp macro="" textlink="">
      <xdr:nvSpPr>
        <xdr:cNvPr id="437" name="【消防施設】&#10;一人当たり面積最小値テキスト"/>
        <xdr:cNvSpPr txBox="1"/>
      </xdr:nvSpPr>
      <xdr:spPr>
        <a:xfrm>
          <a:off x="22199600"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120396</xdr:rowOff>
    </xdr:from>
    <xdr:to>
      <xdr:col>116</xdr:col>
      <xdr:colOff>152400</xdr:colOff>
      <xdr:row>84</xdr:row>
      <xdr:rowOff>120396</xdr:rowOff>
    </xdr:to>
    <xdr:cxnSp macro="">
      <xdr:nvCxnSpPr>
        <xdr:cNvPr id="438" name="直線コネクタ 437"/>
        <xdr:cNvCxnSpPr/>
      </xdr:nvCxnSpPr>
      <xdr:spPr>
        <a:xfrm>
          <a:off x="22072600" y="1452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439"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440" name="直線コネクタ 439"/>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26179</xdr:rowOff>
    </xdr:from>
    <xdr:ext cx="469744" cy="259045"/>
    <xdr:sp macro="" textlink="">
      <xdr:nvSpPr>
        <xdr:cNvPr id="441" name="【消防施設】&#10;一人当たり面積平均値テキスト"/>
        <xdr:cNvSpPr txBox="1"/>
      </xdr:nvSpPr>
      <xdr:spPr>
        <a:xfrm>
          <a:off x="22199600" y="13742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3302</xdr:rowOff>
    </xdr:from>
    <xdr:to>
      <xdr:col>116</xdr:col>
      <xdr:colOff>114300</xdr:colOff>
      <xdr:row>81</xdr:row>
      <xdr:rowOff>104902</xdr:rowOff>
    </xdr:to>
    <xdr:sp macro="" textlink="">
      <xdr:nvSpPr>
        <xdr:cNvPr id="442" name="フローチャート: 判断 441"/>
        <xdr:cNvSpPr/>
      </xdr:nvSpPr>
      <xdr:spPr>
        <a:xfrm>
          <a:off x="22110700" y="1389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46737</xdr:rowOff>
    </xdr:from>
    <xdr:to>
      <xdr:col>112</xdr:col>
      <xdr:colOff>38100</xdr:colOff>
      <xdr:row>82</xdr:row>
      <xdr:rowOff>148337</xdr:rowOff>
    </xdr:to>
    <xdr:sp macro="" textlink="">
      <xdr:nvSpPr>
        <xdr:cNvPr id="443" name="フローチャート: 判断 442"/>
        <xdr:cNvSpPr/>
      </xdr:nvSpPr>
      <xdr:spPr>
        <a:xfrm>
          <a:off x="21272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164864</xdr:rowOff>
    </xdr:from>
    <xdr:ext cx="469744" cy="259045"/>
    <xdr:sp macro="" textlink="">
      <xdr:nvSpPr>
        <xdr:cNvPr id="444" name="n_1aveValue【消防施設】&#10;一人当たり面積"/>
        <xdr:cNvSpPr txBox="1"/>
      </xdr:nvSpPr>
      <xdr:spPr>
        <a:xfrm>
          <a:off x="21075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17018</xdr:rowOff>
    </xdr:from>
    <xdr:to>
      <xdr:col>107</xdr:col>
      <xdr:colOff>101600</xdr:colOff>
      <xdr:row>83</xdr:row>
      <xdr:rowOff>118618</xdr:rowOff>
    </xdr:to>
    <xdr:sp macro="" textlink="">
      <xdr:nvSpPr>
        <xdr:cNvPr id="445" name="フローチャート: 判断 444"/>
        <xdr:cNvSpPr/>
      </xdr:nvSpPr>
      <xdr:spPr>
        <a:xfrm>
          <a:off x="203835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135145</xdr:rowOff>
    </xdr:from>
    <xdr:ext cx="469744" cy="259045"/>
    <xdr:sp macro="" textlink="">
      <xdr:nvSpPr>
        <xdr:cNvPr id="446" name="n_2aveValue【消防施設】&#10;一人当たり面積"/>
        <xdr:cNvSpPr txBox="1"/>
      </xdr:nvSpPr>
      <xdr:spPr>
        <a:xfrm>
          <a:off x="20199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7" name="テキスト ボックス 4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8" name="テキスト ボックス 4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9" name="テキスト ボックス 4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0" name="テキスト ボックス 4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1" name="テキスト ボックス 4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452" name="楕円 451"/>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155973</xdr:rowOff>
    </xdr:from>
    <xdr:ext cx="469744" cy="259045"/>
    <xdr:sp macro="" textlink="">
      <xdr:nvSpPr>
        <xdr:cNvPr id="453" name="【消防施設】&#10;一人当たり面積該当値テキスト"/>
        <xdr:cNvSpPr txBox="1"/>
      </xdr:nvSpPr>
      <xdr:spPr>
        <a:xfrm>
          <a:off x="22199600" y="1438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454" name="楕円 453"/>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120396</xdr:rowOff>
    </xdr:to>
    <xdr:cxnSp macro="">
      <xdr:nvCxnSpPr>
        <xdr:cNvPr id="455" name="直線コネクタ 454"/>
        <xdr:cNvCxnSpPr/>
      </xdr:nvCxnSpPr>
      <xdr:spPr>
        <a:xfrm>
          <a:off x="21323300" y="1452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456" name="楕円 455"/>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85</xdr:row>
      <xdr:rowOff>81535</xdr:rowOff>
    </xdr:to>
    <xdr:cxnSp macro="">
      <xdr:nvCxnSpPr>
        <xdr:cNvPr id="457" name="直線コネクタ 456"/>
        <xdr:cNvCxnSpPr/>
      </xdr:nvCxnSpPr>
      <xdr:spPr>
        <a:xfrm flipV="1">
          <a:off x="20434300" y="145221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162323</xdr:rowOff>
    </xdr:from>
    <xdr:ext cx="469744" cy="259045"/>
    <xdr:sp macro="" textlink="">
      <xdr:nvSpPr>
        <xdr:cNvPr id="458"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459" name="n_2mainValue【消防施設】&#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70" name="テキスト ボックス 4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71" name="直線コネクタ 4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72" name="テキスト ボックス 4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3" name="直線コネクタ 4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4" name="テキスト ボックス 4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5" name="直線コネクタ 4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6" name="テキスト ボックス 4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7" name="直線コネクタ 4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8" name="テキスト ボックス 4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9" name="直線コネクタ 4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80" name="テキスト ボックス 47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82" name="テキスト ボックス 4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57150</xdr:rowOff>
    </xdr:from>
    <xdr:to>
      <xdr:col>85</xdr:col>
      <xdr:colOff>126364</xdr:colOff>
      <xdr:row>108</xdr:row>
      <xdr:rowOff>76200</xdr:rowOff>
    </xdr:to>
    <xdr:cxnSp macro="">
      <xdr:nvCxnSpPr>
        <xdr:cNvPr id="484" name="直線コネクタ 483"/>
        <xdr:cNvCxnSpPr/>
      </xdr:nvCxnSpPr>
      <xdr:spPr>
        <a:xfrm flipV="1">
          <a:off x="16318864" y="17373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05111" cy="259045"/>
    <xdr:sp macro="" textlink="">
      <xdr:nvSpPr>
        <xdr:cNvPr id="485" name="【庁舎】&#10;有形固定資産減価償却率最小値テキスト"/>
        <xdr:cNvSpPr txBox="1"/>
      </xdr:nvSpPr>
      <xdr:spPr>
        <a:xfrm>
          <a:off x="16357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486" name="直線コネクタ 485"/>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3827</xdr:rowOff>
    </xdr:from>
    <xdr:ext cx="405111" cy="259045"/>
    <xdr:sp macro="" textlink="">
      <xdr:nvSpPr>
        <xdr:cNvPr id="487" name="【庁舎】&#10;有形固定資産減価償却率最大値テキスト"/>
        <xdr:cNvSpPr txBox="1"/>
      </xdr:nvSpPr>
      <xdr:spPr>
        <a:xfrm>
          <a:off x="163576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488" name="直線コネクタ 487"/>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489" name="【庁舎】&#10;有形固定資産減価償却率平均値テキスト"/>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490" name="フローチャート: 判断 489"/>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48261</xdr:rowOff>
    </xdr:from>
    <xdr:to>
      <xdr:col>81</xdr:col>
      <xdr:colOff>101600</xdr:colOff>
      <xdr:row>106</xdr:row>
      <xdr:rowOff>149861</xdr:rowOff>
    </xdr:to>
    <xdr:sp macro="" textlink="">
      <xdr:nvSpPr>
        <xdr:cNvPr id="491" name="フローチャート: 判断 490"/>
        <xdr:cNvSpPr/>
      </xdr:nvSpPr>
      <xdr:spPr>
        <a:xfrm>
          <a:off x="15430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166388</xdr:rowOff>
    </xdr:from>
    <xdr:ext cx="405111" cy="259045"/>
    <xdr:sp macro="" textlink="">
      <xdr:nvSpPr>
        <xdr:cNvPr id="492" name="n_1aveValue【庁舎】&#10;有形固定資産減価償却率"/>
        <xdr:cNvSpPr txBox="1"/>
      </xdr:nvSpPr>
      <xdr:spPr>
        <a:xfrm>
          <a:off x="152660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13970</xdr:rowOff>
    </xdr:from>
    <xdr:to>
      <xdr:col>76</xdr:col>
      <xdr:colOff>165100</xdr:colOff>
      <xdr:row>107</xdr:row>
      <xdr:rowOff>115570</xdr:rowOff>
    </xdr:to>
    <xdr:sp macro="" textlink="">
      <xdr:nvSpPr>
        <xdr:cNvPr id="493" name="フローチャート: 判断 492"/>
        <xdr:cNvSpPr/>
      </xdr:nvSpPr>
      <xdr:spPr>
        <a:xfrm>
          <a:off x="14541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132097</xdr:rowOff>
    </xdr:from>
    <xdr:ext cx="405111" cy="259045"/>
    <xdr:sp macro="" textlink="">
      <xdr:nvSpPr>
        <xdr:cNvPr id="494" name="n_2aveValue【庁舎】&#10;有形固定資産減価償却率"/>
        <xdr:cNvSpPr txBox="1"/>
      </xdr:nvSpPr>
      <xdr:spPr>
        <a:xfrm>
          <a:off x="14389744"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5" name="テキスト ボックス 4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6" name="テキスト ボックス 4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7" name="テキスト ボックス 4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8" name="テキスト ボックス 4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9" name="テキスト ボックス 4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500" name="楕円 499"/>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15257</xdr:rowOff>
    </xdr:from>
    <xdr:ext cx="405111" cy="259045"/>
    <xdr:sp macro="" textlink="">
      <xdr:nvSpPr>
        <xdr:cNvPr id="501" name="【庁舎】&#10;有形固定資産減価償却率該当値テキスト"/>
        <xdr:cNvSpPr txBox="1"/>
      </xdr:nvSpPr>
      <xdr:spPr>
        <a:xfrm>
          <a:off x="16357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78739</xdr:rowOff>
    </xdr:from>
    <xdr:to>
      <xdr:col>81</xdr:col>
      <xdr:colOff>101600</xdr:colOff>
      <xdr:row>107</xdr:row>
      <xdr:rowOff>8889</xdr:rowOff>
    </xdr:to>
    <xdr:sp macro="" textlink="">
      <xdr:nvSpPr>
        <xdr:cNvPr id="502" name="楕円 501"/>
        <xdr:cNvSpPr/>
      </xdr:nvSpPr>
      <xdr:spPr>
        <a:xfrm>
          <a:off x="15430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87630</xdr:rowOff>
    </xdr:from>
    <xdr:to>
      <xdr:col>85</xdr:col>
      <xdr:colOff>127000</xdr:colOff>
      <xdr:row>106</xdr:row>
      <xdr:rowOff>129539</xdr:rowOff>
    </xdr:to>
    <xdr:cxnSp macro="">
      <xdr:nvCxnSpPr>
        <xdr:cNvPr id="503" name="直線コネクタ 502"/>
        <xdr:cNvCxnSpPr/>
      </xdr:nvCxnSpPr>
      <xdr:spPr>
        <a:xfrm flipV="1">
          <a:off x="15481300" y="18089880"/>
          <a:ext cx="8382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120650</xdr:rowOff>
    </xdr:from>
    <xdr:to>
      <xdr:col>76</xdr:col>
      <xdr:colOff>165100</xdr:colOff>
      <xdr:row>108</xdr:row>
      <xdr:rowOff>50800</xdr:rowOff>
    </xdr:to>
    <xdr:sp macro="" textlink="">
      <xdr:nvSpPr>
        <xdr:cNvPr id="504" name="楕円 503"/>
        <xdr:cNvSpPr/>
      </xdr:nvSpPr>
      <xdr:spPr>
        <a:xfrm>
          <a:off x="14541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129539</xdr:rowOff>
    </xdr:from>
    <xdr:to>
      <xdr:col>81</xdr:col>
      <xdr:colOff>50800</xdr:colOff>
      <xdr:row>108</xdr:row>
      <xdr:rowOff>0</xdr:rowOff>
    </xdr:to>
    <xdr:cxnSp macro="">
      <xdr:nvCxnSpPr>
        <xdr:cNvPr id="505" name="直線コネクタ 504"/>
        <xdr:cNvCxnSpPr/>
      </xdr:nvCxnSpPr>
      <xdr:spPr>
        <a:xfrm flipV="1">
          <a:off x="14592300" y="183032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16</xdr:rowOff>
    </xdr:from>
    <xdr:ext cx="405111" cy="259045"/>
    <xdr:sp macro="" textlink="">
      <xdr:nvSpPr>
        <xdr:cNvPr id="506" name="n_1mainValue【庁舎】&#10;有形固定資産減価償却率"/>
        <xdr:cNvSpPr txBox="1"/>
      </xdr:nvSpPr>
      <xdr:spPr>
        <a:xfrm>
          <a:off x="152660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41927</xdr:rowOff>
    </xdr:from>
    <xdr:ext cx="405111" cy="259045"/>
    <xdr:sp macro="" textlink="">
      <xdr:nvSpPr>
        <xdr:cNvPr id="507" name="n_2mainValue【庁舎】&#10;有形固定資産減価償却率"/>
        <xdr:cNvSpPr txBox="1"/>
      </xdr:nvSpPr>
      <xdr:spPr>
        <a:xfrm>
          <a:off x="14389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8" name="正方形/長方形 5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9" name="正方形/長方形 5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0" name="正方形/長方形 5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1" name="正方形/長方形 5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2" name="正方形/長方形 5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3" name="正方形/長方形 5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4" name="正方形/長方形 5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5" name="正方形/長方形 5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6" name="テキスト ボックス 5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7" name="直線コネクタ 5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18" name="テキスト ボックス 51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519" name="直線コネクタ 5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0" name="テキスト ボックス 5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1" name="直線コネクタ 5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2" name="テキスト ボックス 5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3" name="直線コネクタ 5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4" name="テキスト ボックス 5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5" name="直線コネクタ 5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6" name="テキスト ボックス 5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7" name="直線コネクタ 5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8" name="テキスト ボックス 5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32765</xdr:rowOff>
    </xdr:from>
    <xdr:to>
      <xdr:col>116</xdr:col>
      <xdr:colOff>62864</xdr:colOff>
      <xdr:row>108</xdr:row>
      <xdr:rowOff>112776</xdr:rowOff>
    </xdr:to>
    <xdr:cxnSp macro="">
      <xdr:nvCxnSpPr>
        <xdr:cNvPr id="530" name="直線コネクタ 529"/>
        <xdr:cNvCxnSpPr/>
      </xdr:nvCxnSpPr>
      <xdr:spPr>
        <a:xfrm flipV="1">
          <a:off x="22160864" y="17349215"/>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116603</xdr:rowOff>
    </xdr:from>
    <xdr:ext cx="469744" cy="259045"/>
    <xdr:sp macro="" textlink="">
      <xdr:nvSpPr>
        <xdr:cNvPr id="531" name="【庁舎】&#10;一人当たり面積最小値テキスト"/>
        <xdr:cNvSpPr txBox="1"/>
      </xdr:nvSpPr>
      <xdr:spPr>
        <a:xfrm>
          <a:off x="22199600" y="1863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112776</xdr:rowOff>
    </xdr:from>
    <xdr:to>
      <xdr:col>116</xdr:col>
      <xdr:colOff>152400</xdr:colOff>
      <xdr:row>108</xdr:row>
      <xdr:rowOff>112776</xdr:rowOff>
    </xdr:to>
    <xdr:cxnSp macro="">
      <xdr:nvCxnSpPr>
        <xdr:cNvPr id="532" name="直線コネクタ 531"/>
        <xdr:cNvCxnSpPr/>
      </xdr:nvCxnSpPr>
      <xdr:spPr>
        <a:xfrm>
          <a:off x="22072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150892</xdr:rowOff>
    </xdr:from>
    <xdr:ext cx="469744" cy="259045"/>
    <xdr:sp macro="" textlink="">
      <xdr:nvSpPr>
        <xdr:cNvPr id="533" name="【庁舎】&#10;一人当たり面積最大値テキスト"/>
        <xdr:cNvSpPr txBox="1"/>
      </xdr:nvSpPr>
      <xdr:spPr>
        <a:xfrm>
          <a:off x="221996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32765</xdr:rowOff>
    </xdr:from>
    <xdr:to>
      <xdr:col>116</xdr:col>
      <xdr:colOff>152400</xdr:colOff>
      <xdr:row>101</xdr:row>
      <xdr:rowOff>32765</xdr:rowOff>
    </xdr:to>
    <xdr:cxnSp macro="">
      <xdr:nvCxnSpPr>
        <xdr:cNvPr id="534" name="直線コネクタ 533"/>
        <xdr:cNvCxnSpPr/>
      </xdr:nvCxnSpPr>
      <xdr:spPr>
        <a:xfrm>
          <a:off x="22072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535" name="【庁舎】&#10;一人当たり面積平均値テキスト"/>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536" name="フローチャート: 判断 535"/>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103124</xdr:rowOff>
    </xdr:from>
    <xdr:to>
      <xdr:col>112</xdr:col>
      <xdr:colOff>38100</xdr:colOff>
      <xdr:row>107</xdr:row>
      <xdr:rowOff>33274</xdr:rowOff>
    </xdr:to>
    <xdr:sp macro="" textlink="">
      <xdr:nvSpPr>
        <xdr:cNvPr id="537" name="フローチャート: 判断 536"/>
        <xdr:cNvSpPr/>
      </xdr:nvSpPr>
      <xdr:spPr>
        <a:xfrm>
          <a:off x="21272500" y="1827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49801</xdr:rowOff>
    </xdr:from>
    <xdr:ext cx="469744" cy="259045"/>
    <xdr:sp macro="" textlink="">
      <xdr:nvSpPr>
        <xdr:cNvPr id="538" name="n_1aveValue【庁舎】&#10;一人当たり面積"/>
        <xdr:cNvSpPr txBox="1"/>
      </xdr:nvSpPr>
      <xdr:spPr>
        <a:xfrm>
          <a:off x="21075727" y="1805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32258</xdr:rowOff>
    </xdr:from>
    <xdr:to>
      <xdr:col>107</xdr:col>
      <xdr:colOff>101600</xdr:colOff>
      <xdr:row>105</xdr:row>
      <xdr:rowOff>133858</xdr:rowOff>
    </xdr:to>
    <xdr:sp macro="" textlink="">
      <xdr:nvSpPr>
        <xdr:cNvPr id="539" name="フローチャート: 判断 538"/>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150385</xdr:rowOff>
    </xdr:from>
    <xdr:ext cx="469744" cy="259045"/>
    <xdr:sp macro="" textlink="">
      <xdr:nvSpPr>
        <xdr:cNvPr id="540" name="n_2aveValue【庁舎】&#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41" name="テキスト ボックス 5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2" name="テキスト ボックス 5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3" name="テキスト ボックス 5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4" name="テキスト ボックス 5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5" name="テキスト ボックス 5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61976</xdr:rowOff>
    </xdr:from>
    <xdr:to>
      <xdr:col>116</xdr:col>
      <xdr:colOff>114300</xdr:colOff>
      <xdr:row>108</xdr:row>
      <xdr:rowOff>163576</xdr:rowOff>
    </xdr:to>
    <xdr:sp macro="" textlink="">
      <xdr:nvSpPr>
        <xdr:cNvPr id="546" name="楕円 545"/>
        <xdr:cNvSpPr/>
      </xdr:nvSpPr>
      <xdr:spPr>
        <a:xfrm>
          <a:off x="221107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148353</xdr:rowOff>
    </xdr:from>
    <xdr:ext cx="469744" cy="259045"/>
    <xdr:sp macro="" textlink="">
      <xdr:nvSpPr>
        <xdr:cNvPr id="547" name="【庁舎】&#10;一人当たり面積該当値テキスト"/>
        <xdr:cNvSpPr txBox="1"/>
      </xdr:nvSpPr>
      <xdr:spPr>
        <a:xfrm>
          <a:off x="22199600" y="1849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61976</xdr:rowOff>
    </xdr:from>
    <xdr:to>
      <xdr:col>112</xdr:col>
      <xdr:colOff>38100</xdr:colOff>
      <xdr:row>108</xdr:row>
      <xdr:rowOff>163576</xdr:rowOff>
    </xdr:to>
    <xdr:sp macro="" textlink="">
      <xdr:nvSpPr>
        <xdr:cNvPr id="548" name="楕円 547"/>
        <xdr:cNvSpPr/>
      </xdr:nvSpPr>
      <xdr:spPr>
        <a:xfrm>
          <a:off x="212725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112776</xdr:rowOff>
    </xdr:from>
    <xdr:to>
      <xdr:col>116</xdr:col>
      <xdr:colOff>63500</xdr:colOff>
      <xdr:row>108</xdr:row>
      <xdr:rowOff>112776</xdr:rowOff>
    </xdr:to>
    <xdr:cxnSp macro="">
      <xdr:nvCxnSpPr>
        <xdr:cNvPr id="549" name="直線コネクタ 548"/>
        <xdr:cNvCxnSpPr/>
      </xdr:nvCxnSpPr>
      <xdr:spPr>
        <a:xfrm>
          <a:off x="21323300" y="186293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71120</xdr:rowOff>
    </xdr:from>
    <xdr:to>
      <xdr:col>107</xdr:col>
      <xdr:colOff>101600</xdr:colOff>
      <xdr:row>109</xdr:row>
      <xdr:rowOff>1270</xdr:rowOff>
    </xdr:to>
    <xdr:sp macro="" textlink="">
      <xdr:nvSpPr>
        <xdr:cNvPr id="550" name="楕円 549"/>
        <xdr:cNvSpPr/>
      </xdr:nvSpPr>
      <xdr:spPr>
        <a:xfrm>
          <a:off x="2038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112776</xdr:rowOff>
    </xdr:from>
    <xdr:to>
      <xdr:col>111</xdr:col>
      <xdr:colOff>177800</xdr:colOff>
      <xdr:row>108</xdr:row>
      <xdr:rowOff>121920</xdr:rowOff>
    </xdr:to>
    <xdr:cxnSp macro="">
      <xdr:nvCxnSpPr>
        <xdr:cNvPr id="551" name="直線コネクタ 550"/>
        <xdr:cNvCxnSpPr/>
      </xdr:nvCxnSpPr>
      <xdr:spPr>
        <a:xfrm flipV="1">
          <a:off x="20434300" y="18629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154703</xdr:rowOff>
    </xdr:from>
    <xdr:ext cx="469744" cy="259045"/>
    <xdr:sp macro="" textlink="">
      <xdr:nvSpPr>
        <xdr:cNvPr id="552" name="n_1mainValue【庁舎】&#10;一人当たり面積"/>
        <xdr:cNvSpPr txBox="1"/>
      </xdr:nvSpPr>
      <xdr:spPr>
        <a:xfrm>
          <a:off x="21075727" y="1867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163847</xdr:rowOff>
    </xdr:from>
    <xdr:ext cx="469744" cy="259045"/>
    <xdr:sp macro="" textlink="">
      <xdr:nvSpPr>
        <xdr:cNvPr id="553" name="n_2mainValue【庁舎】&#10;一人当たり面積"/>
        <xdr:cNvSpPr txBox="1"/>
      </xdr:nvSpPr>
      <xdr:spPr>
        <a:xfrm>
          <a:off x="20199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以外の全ての施設について，有形固定資産減価償却率は類似団体平均を上回っている。全国平均及び茨城県平均と比較して有形固定資産減価償却率が特に高くなっている施設は体育館・プールであり，前年度より２．２ポイント増の８３．８％になっている。総合体育館，プールどちらも築３０年以上経過し，老朽化が進んでいるため，適切な維持管理・更新をしていく必要がある。保健センター・保健所については，前年度から２．０ポイント増の６０．０％になっている。保健センターについても築３０年が経過しようとしており，施設の老朽化状況や利用状況を考慮し，安全に利用できる施設として長寿命化に努めていく。図書館の減価償却率については類似団体内では最大値であるが，全国平均と比較すると５．７ポイント下回っている。また図書館の一人当たり面積について，類似団体平均と比較して０．０２６ポイント上回っている。これは当町の図書館の延床面積が類似団体より大きいことが要因であると考えられる。消防施設についても類似団体内では最大値であるが，茨城県平均と比較すると１０．７ポイント下回っており，ほぼ全国平均並みである。今後は多様化する住民ニーズを踏まえながら，サービスの維持・向上に努め，適正な施設配置・管理をしていくことが重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22,722
21,464
58.99
8,264,968
7,766,270
491,825
5,142,809
7,510,741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から０．０２ポイント上昇の０．６０となり，類似団体平均を上回っている。近年の景気回復傾向により税収が伸び，基準財政収入額が増となったことが影響していると考えられる。また平成１７年度から全職員による町税の滞納整理を実施しており，一定の成果をあげている（徴収率</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９５．６％）</a:t>
          </a:r>
          <a:r>
            <a:rPr kumimoji="1" lang="ja-JP" altLang="en-US" sz="1300">
              <a:latin typeface="ＭＳ Ｐゴシック" panose="020B0600070205080204" pitchFamily="50" charset="-128"/>
              <a:ea typeface="ＭＳ Ｐゴシック" panose="020B0600070205080204" pitchFamily="50" charset="-128"/>
            </a:rPr>
            <a:t>が，今後も滞納額圧縮に努め財政基盤の強化を図る。さらに，農産業の活性化や企業誘致等の検討を進め税収の増を目指すとともに，八千代町第３次行財政集中改革プランに基づき徹底した経費削減を進め，健全財政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8467</xdr:rowOff>
    </xdr:from>
    <xdr:to>
      <xdr:col>23</xdr:col>
      <xdr:colOff>133350</xdr:colOff>
      <xdr:row>36</xdr:row>
      <xdr:rowOff>88900</xdr:rowOff>
    </xdr:to>
    <xdr:cxnSp macro="">
      <xdr:nvCxnSpPr>
        <xdr:cNvPr id="69" name="直線コネクタ 68"/>
        <xdr:cNvCxnSpPr/>
      </xdr:nvCxnSpPr>
      <xdr:spPr>
        <a:xfrm flipV="1">
          <a:off x="4114800" y="61806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88900</xdr:rowOff>
    </xdr:to>
    <xdr:cxnSp macro="">
      <xdr:nvCxnSpPr>
        <xdr:cNvPr id="72" name="直線コネクタ 71"/>
        <xdr:cNvCxnSpPr/>
      </xdr:nvCxnSpPr>
      <xdr:spPr>
        <a:xfrm>
          <a:off x="3225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169333</xdr:rowOff>
    </xdr:to>
    <xdr:cxnSp macro="">
      <xdr:nvCxnSpPr>
        <xdr:cNvPr id="75" name="直線コネクタ 74"/>
        <xdr:cNvCxnSpPr/>
      </xdr:nvCxnSpPr>
      <xdr:spPr>
        <a:xfrm flipV="1">
          <a:off x="2336800" y="62611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169333</xdr:rowOff>
    </xdr:from>
    <xdr:to>
      <xdr:col>11</xdr:col>
      <xdr:colOff>31750</xdr:colOff>
      <xdr:row>37</xdr:row>
      <xdr:rowOff>38100</xdr:rowOff>
    </xdr:to>
    <xdr:cxnSp macro="">
      <xdr:nvCxnSpPr>
        <xdr:cNvPr id="78" name="直線コネクタ 77"/>
        <xdr:cNvCxnSpPr/>
      </xdr:nvCxnSpPr>
      <xdr:spPr>
        <a:xfrm flipV="1">
          <a:off x="1447800" y="63415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9" name="フローチャート: 判断 78"/>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80" name="テキスト ボックス 79"/>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82" name="テキスト ボックス 81"/>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129117</xdr:rowOff>
    </xdr:from>
    <xdr:to>
      <xdr:col>23</xdr:col>
      <xdr:colOff>184150</xdr:colOff>
      <xdr:row>36</xdr:row>
      <xdr:rowOff>59267</xdr:rowOff>
    </xdr:to>
    <xdr:sp macro="" textlink="">
      <xdr:nvSpPr>
        <xdr:cNvPr id="88" name="楕円 87"/>
        <xdr:cNvSpPr/>
      </xdr:nvSpPr>
      <xdr:spPr>
        <a:xfrm>
          <a:off x="4902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50394</xdr:rowOff>
    </xdr:from>
    <xdr:ext cx="762000" cy="259045"/>
    <xdr:sp macro="" textlink="">
      <xdr:nvSpPr>
        <xdr:cNvPr id="89" name="財政力該当値テキスト"/>
        <xdr:cNvSpPr txBox="1"/>
      </xdr:nvSpPr>
      <xdr:spPr>
        <a:xfrm>
          <a:off x="5041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0" name="楕円 89"/>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1" name="テキスト ボックス 90"/>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2" name="楕円 91"/>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3" name="テキスト ボックス 92"/>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118533</xdr:rowOff>
    </xdr:from>
    <xdr:to>
      <xdr:col>11</xdr:col>
      <xdr:colOff>82550</xdr:colOff>
      <xdr:row>37</xdr:row>
      <xdr:rowOff>48683</xdr:rowOff>
    </xdr:to>
    <xdr:sp macro="" textlink="">
      <xdr:nvSpPr>
        <xdr:cNvPr id="94" name="楕円 93"/>
        <xdr:cNvSpPr/>
      </xdr:nvSpPr>
      <xdr:spPr>
        <a:xfrm>
          <a:off x="2286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58860</xdr:rowOff>
    </xdr:from>
    <xdr:ext cx="762000" cy="259045"/>
    <xdr:sp macro="" textlink="">
      <xdr:nvSpPr>
        <xdr:cNvPr id="95" name="テキスト ボックス 94"/>
        <xdr:cNvSpPr txBox="1"/>
      </xdr:nvSpPr>
      <xdr:spPr>
        <a:xfrm>
          <a:off x="1955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158750</xdr:rowOff>
    </xdr:from>
    <xdr:to>
      <xdr:col>7</xdr:col>
      <xdr:colOff>31750</xdr:colOff>
      <xdr:row>37</xdr:row>
      <xdr:rowOff>88900</xdr:rowOff>
    </xdr:to>
    <xdr:sp macro="" textlink="">
      <xdr:nvSpPr>
        <xdr:cNvPr id="96" name="楕円 95"/>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99077</xdr:rowOff>
    </xdr:from>
    <xdr:ext cx="762000" cy="259045"/>
    <xdr:sp macro="" textlink="">
      <xdr:nvSpPr>
        <xdr:cNvPr id="97" name="テキスト ボックス 96"/>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入において，前年度と比較し地方交付税が１１６百万円減少したが，地方税及び各種交付金の増加により，全体では１２３百万円の増となった。歳出では前年度と比較し人件費，扶助費，公債費，物件費，維持補修費，補助費等，繰出金において全て増加となり，全体では１８１百万円の増となった。経常一般財源等が増となったものの，経常経費充当一般財源も増となったため，数値としては前年度から１．４ポイント増の８８．２ポイントとなった。比率について類似団体の平均値を下回っているものの，今後は八千代町第３次行財政集中改革プランに基づいた更なる経常経費の削減に加え，地方債発行の抑制に努め，財政運営において弾力性の改善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128815</xdr:rowOff>
    </xdr:from>
    <xdr:to>
      <xdr:col>23</xdr:col>
      <xdr:colOff>133350</xdr:colOff>
      <xdr:row>66</xdr:row>
      <xdr:rowOff>157238</xdr:rowOff>
    </xdr:to>
    <xdr:cxnSp macro="">
      <xdr:nvCxnSpPr>
        <xdr:cNvPr id="129" name="直線コネクタ 128"/>
        <xdr:cNvCxnSpPr/>
      </xdr:nvCxnSpPr>
      <xdr:spPr>
        <a:xfrm flipV="1">
          <a:off x="4953000" y="10415815"/>
          <a:ext cx="0" cy="1057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43742</xdr:rowOff>
    </xdr:from>
    <xdr:ext cx="762000" cy="259045"/>
    <xdr:sp macro="" textlink="">
      <xdr:nvSpPr>
        <xdr:cNvPr id="132" name="財政構造の弾力性最大値テキスト"/>
        <xdr:cNvSpPr txBox="1"/>
      </xdr:nvSpPr>
      <xdr:spPr>
        <a:xfrm>
          <a:off x="5041900" y="101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128815</xdr:rowOff>
    </xdr:from>
    <xdr:to>
      <xdr:col>24</xdr:col>
      <xdr:colOff>12700</xdr:colOff>
      <xdr:row>60</xdr:row>
      <xdr:rowOff>128815</xdr:rowOff>
    </xdr:to>
    <xdr:cxnSp macro="">
      <xdr:nvCxnSpPr>
        <xdr:cNvPr id="133" name="直線コネクタ 132"/>
        <xdr:cNvCxnSpPr/>
      </xdr:nvCxnSpPr>
      <xdr:spPr>
        <a:xfrm>
          <a:off x="4864100" y="1041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139398</xdr:rowOff>
    </xdr:from>
    <xdr:to>
      <xdr:col>23</xdr:col>
      <xdr:colOff>133350</xdr:colOff>
      <xdr:row>60</xdr:row>
      <xdr:rowOff>128815</xdr:rowOff>
    </xdr:to>
    <xdr:cxnSp macro="">
      <xdr:nvCxnSpPr>
        <xdr:cNvPr id="134" name="直線コネクタ 133"/>
        <xdr:cNvCxnSpPr/>
      </xdr:nvCxnSpPr>
      <xdr:spPr>
        <a:xfrm>
          <a:off x="4114800" y="1025494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6851</xdr:rowOff>
    </xdr:from>
    <xdr:ext cx="762000" cy="259045"/>
    <xdr:sp macro="" textlink="">
      <xdr:nvSpPr>
        <xdr:cNvPr id="135" name="財政構造の弾力性平均値テキスト"/>
        <xdr:cNvSpPr txBox="1"/>
      </xdr:nvSpPr>
      <xdr:spPr>
        <a:xfrm>
          <a:off x="5041900" y="1080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34774</xdr:rowOff>
    </xdr:from>
    <xdr:to>
      <xdr:col>23</xdr:col>
      <xdr:colOff>184150</xdr:colOff>
      <xdr:row>63</xdr:row>
      <xdr:rowOff>136374</xdr:rowOff>
    </xdr:to>
    <xdr:sp macro="" textlink="">
      <xdr:nvSpPr>
        <xdr:cNvPr id="136" name="フローチャート: 判断 135"/>
        <xdr:cNvSpPr/>
      </xdr:nvSpPr>
      <xdr:spPr>
        <a:xfrm>
          <a:off x="4902200" y="1083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1512</xdr:rowOff>
    </xdr:from>
    <xdr:to>
      <xdr:col>19</xdr:col>
      <xdr:colOff>133350</xdr:colOff>
      <xdr:row>59</xdr:row>
      <xdr:rowOff>139398</xdr:rowOff>
    </xdr:to>
    <xdr:cxnSp macro="">
      <xdr:nvCxnSpPr>
        <xdr:cNvPr id="137" name="直線コネクタ 136"/>
        <xdr:cNvCxnSpPr/>
      </xdr:nvCxnSpPr>
      <xdr:spPr>
        <a:xfrm>
          <a:off x="3225800" y="101170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56848</xdr:rowOff>
    </xdr:from>
    <xdr:to>
      <xdr:col>19</xdr:col>
      <xdr:colOff>184150</xdr:colOff>
      <xdr:row>62</xdr:row>
      <xdr:rowOff>158448</xdr:rowOff>
    </xdr:to>
    <xdr:sp macro="" textlink="">
      <xdr:nvSpPr>
        <xdr:cNvPr id="138" name="フローチャート: 判断 137"/>
        <xdr:cNvSpPr/>
      </xdr:nvSpPr>
      <xdr:spPr>
        <a:xfrm>
          <a:off x="4064000" y="1068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143225</xdr:rowOff>
    </xdr:from>
    <xdr:ext cx="736600" cy="259045"/>
    <xdr:sp macro="" textlink="">
      <xdr:nvSpPr>
        <xdr:cNvPr id="139" name="テキスト ボックス 138"/>
        <xdr:cNvSpPr txBox="1"/>
      </xdr:nvSpPr>
      <xdr:spPr>
        <a:xfrm>
          <a:off x="3733800" y="107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1512</xdr:rowOff>
    </xdr:from>
    <xdr:to>
      <xdr:col>15</xdr:col>
      <xdr:colOff>82550</xdr:colOff>
      <xdr:row>60</xdr:row>
      <xdr:rowOff>117324</xdr:rowOff>
    </xdr:to>
    <xdr:cxnSp macro="">
      <xdr:nvCxnSpPr>
        <xdr:cNvPr id="140" name="直線コネクタ 139"/>
        <xdr:cNvCxnSpPr/>
      </xdr:nvCxnSpPr>
      <xdr:spPr>
        <a:xfrm flipV="1">
          <a:off x="2336800" y="10117062"/>
          <a:ext cx="889000" cy="28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65617</xdr:rowOff>
    </xdr:from>
    <xdr:to>
      <xdr:col>15</xdr:col>
      <xdr:colOff>133350</xdr:colOff>
      <xdr:row>59</xdr:row>
      <xdr:rowOff>167217</xdr:rowOff>
    </xdr:to>
    <xdr:sp macro="" textlink="">
      <xdr:nvSpPr>
        <xdr:cNvPr id="141" name="フローチャート: 判断 140"/>
        <xdr:cNvSpPr/>
      </xdr:nvSpPr>
      <xdr:spPr>
        <a:xfrm>
          <a:off x="3175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151994</xdr:rowOff>
    </xdr:from>
    <xdr:ext cx="762000" cy="259045"/>
    <xdr:sp macro="" textlink="">
      <xdr:nvSpPr>
        <xdr:cNvPr id="142" name="テキスト ボックス 141"/>
        <xdr:cNvSpPr txBox="1"/>
      </xdr:nvSpPr>
      <xdr:spPr>
        <a:xfrm>
          <a:off x="2844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127907</xdr:rowOff>
    </xdr:from>
    <xdr:to>
      <xdr:col>11</xdr:col>
      <xdr:colOff>31750</xdr:colOff>
      <xdr:row>60</xdr:row>
      <xdr:rowOff>117324</xdr:rowOff>
    </xdr:to>
    <xdr:cxnSp macro="">
      <xdr:nvCxnSpPr>
        <xdr:cNvPr id="143" name="直線コネクタ 142"/>
        <xdr:cNvCxnSpPr/>
      </xdr:nvCxnSpPr>
      <xdr:spPr>
        <a:xfrm>
          <a:off x="1447800" y="102434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110672</xdr:rowOff>
    </xdr:from>
    <xdr:to>
      <xdr:col>7</xdr:col>
      <xdr:colOff>31750</xdr:colOff>
      <xdr:row>59</xdr:row>
      <xdr:rowOff>40822</xdr:rowOff>
    </xdr:to>
    <xdr:sp macro="" textlink="">
      <xdr:nvSpPr>
        <xdr:cNvPr id="146" name="フローチャート: 判断 145"/>
        <xdr:cNvSpPr/>
      </xdr:nvSpPr>
      <xdr:spPr>
        <a:xfrm>
          <a:off x="1397000" y="1005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50999</xdr:rowOff>
    </xdr:from>
    <xdr:ext cx="762000" cy="259045"/>
    <xdr:sp macro="" textlink="">
      <xdr:nvSpPr>
        <xdr:cNvPr id="147" name="テキスト ボックス 146"/>
        <xdr:cNvSpPr txBox="1"/>
      </xdr:nvSpPr>
      <xdr:spPr>
        <a:xfrm>
          <a:off x="1066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78015</xdr:rowOff>
    </xdr:from>
    <xdr:to>
      <xdr:col>23</xdr:col>
      <xdr:colOff>184150</xdr:colOff>
      <xdr:row>61</xdr:row>
      <xdr:rowOff>8165</xdr:rowOff>
    </xdr:to>
    <xdr:sp macro="" textlink="">
      <xdr:nvSpPr>
        <xdr:cNvPr id="153" name="楕円 152"/>
        <xdr:cNvSpPr/>
      </xdr:nvSpPr>
      <xdr:spPr>
        <a:xfrm>
          <a:off x="4902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170742</xdr:rowOff>
    </xdr:from>
    <xdr:ext cx="762000" cy="259045"/>
    <xdr:sp macro="" textlink="">
      <xdr:nvSpPr>
        <xdr:cNvPr id="154" name="財政構造の弾力性該当値テキスト"/>
        <xdr:cNvSpPr txBox="1"/>
      </xdr:nvSpPr>
      <xdr:spPr>
        <a:xfrm>
          <a:off x="50419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88598</xdr:rowOff>
    </xdr:from>
    <xdr:to>
      <xdr:col>19</xdr:col>
      <xdr:colOff>184150</xdr:colOff>
      <xdr:row>60</xdr:row>
      <xdr:rowOff>18748</xdr:rowOff>
    </xdr:to>
    <xdr:sp macro="" textlink="">
      <xdr:nvSpPr>
        <xdr:cNvPr id="155" name="楕円 154"/>
        <xdr:cNvSpPr/>
      </xdr:nvSpPr>
      <xdr:spPr>
        <a:xfrm>
          <a:off x="4064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28925</xdr:rowOff>
    </xdr:from>
    <xdr:ext cx="736600" cy="259045"/>
    <xdr:sp macro="" textlink="">
      <xdr:nvSpPr>
        <xdr:cNvPr id="156" name="テキスト ボックス 155"/>
        <xdr:cNvSpPr txBox="1"/>
      </xdr:nvSpPr>
      <xdr:spPr>
        <a:xfrm>
          <a:off x="3733800" y="997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122162</xdr:rowOff>
    </xdr:from>
    <xdr:to>
      <xdr:col>15</xdr:col>
      <xdr:colOff>133350</xdr:colOff>
      <xdr:row>59</xdr:row>
      <xdr:rowOff>52312</xdr:rowOff>
    </xdr:to>
    <xdr:sp macro="" textlink="">
      <xdr:nvSpPr>
        <xdr:cNvPr id="157" name="楕円 156"/>
        <xdr:cNvSpPr/>
      </xdr:nvSpPr>
      <xdr:spPr>
        <a:xfrm>
          <a:off x="3175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62489</xdr:rowOff>
    </xdr:from>
    <xdr:ext cx="762000" cy="259045"/>
    <xdr:sp macro="" textlink="">
      <xdr:nvSpPr>
        <xdr:cNvPr id="158" name="テキスト ボックス 157"/>
        <xdr:cNvSpPr txBox="1"/>
      </xdr:nvSpPr>
      <xdr:spPr>
        <a:xfrm>
          <a:off x="2844800" y="98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66524</xdr:rowOff>
    </xdr:from>
    <xdr:to>
      <xdr:col>11</xdr:col>
      <xdr:colOff>82550</xdr:colOff>
      <xdr:row>60</xdr:row>
      <xdr:rowOff>168124</xdr:rowOff>
    </xdr:to>
    <xdr:sp macro="" textlink="">
      <xdr:nvSpPr>
        <xdr:cNvPr id="159" name="楕円 158"/>
        <xdr:cNvSpPr/>
      </xdr:nvSpPr>
      <xdr:spPr>
        <a:xfrm>
          <a:off x="2286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152901</xdr:rowOff>
    </xdr:from>
    <xdr:ext cx="762000" cy="259045"/>
    <xdr:sp macro="" textlink="">
      <xdr:nvSpPr>
        <xdr:cNvPr id="160" name="テキスト ボックス 159"/>
        <xdr:cNvSpPr txBox="1"/>
      </xdr:nvSpPr>
      <xdr:spPr>
        <a:xfrm>
          <a:off x="1955800" y="1043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77107</xdr:rowOff>
    </xdr:from>
    <xdr:to>
      <xdr:col>7</xdr:col>
      <xdr:colOff>31750</xdr:colOff>
      <xdr:row>60</xdr:row>
      <xdr:rowOff>7257</xdr:rowOff>
    </xdr:to>
    <xdr:sp macro="" textlink="">
      <xdr:nvSpPr>
        <xdr:cNvPr id="161" name="楕円 160"/>
        <xdr:cNvSpPr/>
      </xdr:nvSpPr>
      <xdr:spPr>
        <a:xfrm>
          <a:off x="1397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163484</xdr:rowOff>
    </xdr:from>
    <xdr:ext cx="762000" cy="259045"/>
    <xdr:sp macro="" textlink="">
      <xdr:nvSpPr>
        <xdr:cNvPr id="162" name="テキスト ボックス 161"/>
        <xdr:cNvSpPr txBox="1"/>
      </xdr:nvSpPr>
      <xdr:spPr>
        <a:xfrm>
          <a:off x="1066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旧来からの給与体系により，類似団体平均より低水準にある。物件費についても毎年度予算要求の段階で配分枠を示しており必要最低限の経費に抑えている。どちらも増加傾向にあるが，類似団体との比較でも最小限の経費に抑えられている。しかしながら逼迫した財政状況を考慮し，今後も更なる経費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169777</xdr:rowOff>
    </xdr:from>
    <xdr:to>
      <xdr:col>23</xdr:col>
      <xdr:colOff>133350</xdr:colOff>
      <xdr:row>88</xdr:row>
      <xdr:rowOff>139587</xdr:rowOff>
    </xdr:to>
    <xdr:cxnSp macro="">
      <xdr:nvCxnSpPr>
        <xdr:cNvPr id="194" name="直線コネクタ 193"/>
        <xdr:cNvCxnSpPr/>
      </xdr:nvCxnSpPr>
      <xdr:spPr>
        <a:xfrm flipV="1">
          <a:off x="4953000" y="13885777"/>
          <a:ext cx="0" cy="1341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111664</xdr:rowOff>
    </xdr:from>
    <xdr:ext cx="762000" cy="259045"/>
    <xdr:sp macro="" textlink="">
      <xdr:nvSpPr>
        <xdr:cNvPr id="195" name="人件費・物件費等の状況最小値テキスト"/>
        <xdr:cNvSpPr txBox="1"/>
      </xdr:nvSpPr>
      <xdr:spPr>
        <a:xfrm>
          <a:off x="5041900" y="1519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139587</xdr:rowOff>
    </xdr:from>
    <xdr:to>
      <xdr:col>24</xdr:col>
      <xdr:colOff>12700</xdr:colOff>
      <xdr:row>88</xdr:row>
      <xdr:rowOff>139587</xdr:rowOff>
    </xdr:to>
    <xdr:cxnSp macro="">
      <xdr:nvCxnSpPr>
        <xdr:cNvPr id="196" name="直線コネクタ 195"/>
        <xdr:cNvCxnSpPr/>
      </xdr:nvCxnSpPr>
      <xdr:spPr>
        <a:xfrm>
          <a:off x="4864100" y="1522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84704</xdr:rowOff>
    </xdr:from>
    <xdr:ext cx="762000" cy="259045"/>
    <xdr:sp macro="" textlink="">
      <xdr:nvSpPr>
        <xdr:cNvPr id="197" name="人件費・物件費等の状況最大値テキスト"/>
        <xdr:cNvSpPr txBox="1"/>
      </xdr:nvSpPr>
      <xdr:spPr>
        <a:xfrm>
          <a:off x="5041900" y="1362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169777</xdr:rowOff>
    </xdr:from>
    <xdr:to>
      <xdr:col>24</xdr:col>
      <xdr:colOff>12700</xdr:colOff>
      <xdr:row>80</xdr:row>
      <xdr:rowOff>169777</xdr:rowOff>
    </xdr:to>
    <xdr:cxnSp macro="">
      <xdr:nvCxnSpPr>
        <xdr:cNvPr id="198" name="直線コネクタ 197"/>
        <xdr:cNvCxnSpPr/>
      </xdr:nvCxnSpPr>
      <xdr:spPr>
        <a:xfrm>
          <a:off x="4864100" y="1388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138695</xdr:rowOff>
    </xdr:from>
    <xdr:to>
      <xdr:col>23</xdr:col>
      <xdr:colOff>133350</xdr:colOff>
      <xdr:row>80</xdr:row>
      <xdr:rowOff>169777</xdr:rowOff>
    </xdr:to>
    <xdr:cxnSp macro="">
      <xdr:nvCxnSpPr>
        <xdr:cNvPr id="199" name="直線コネクタ 198"/>
        <xdr:cNvCxnSpPr/>
      </xdr:nvCxnSpPr>
      <xdr:spPr>
        <a:xfrm>
          <a:off x="4114800" y="13854695"/>
          <a:ext cx="838200" cy="3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46731</xdr:rowOff>
    </xdr:from>
    <xdr:ext cx="762000" cy="259045"/>
    <xdr:sp macro="" textlink="">
      <xdr:nvSpPr>
        <xdr:cNvPr id="200" name="人件費・物件費等の状況平均値テキスト"/>
        <xdr:cNvSpPr txBox="1"/>
      </xdr:nvSpPr>
      <xdr:spPr>
        <a:xfrm>
          <a:off x="5041900" y="14619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74654</xdr:rowOff>
    </xdr:from>
    <xdr:to>
      <xdr:col>23</xdr:col>
      <xdr:colOff>184150</xdr:colOff>
      <xdr:row>86</xdr:row>
      <xdr:rowOff>4804</xdr:rowOff>
    </xdr:to>
    <xdr:sp macro="" textlink="">
      <xdr:nvSpPr>
        <xdr:cNvPr id="201" name="フローチャート: 判断 200"/>
        <xdr:cNvSpPr/>
      </xdr:nvSpPr>
      <xdr:spPr>
        <a:xfrm>
          <a:off x="4902200" y="146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110221</xdr:rowOff>
    </xdr:from>
    <xdr:to>
      <xdr:col>19</xdr:col>
      <xdr:colOff>133350</xdr:colOff>
      <xdr:row>80</xdr:row>
      <xdr:rowOff>138695</xdr:rowOff>
    </xdr:to>
    <xdr:cxnSp macro="">
      <xdr:nvCxnSpPr>
        <xdr:cNvPr id="202" name="直線コネクタ 201"/>
        <xdr:cNvCxnSpPr/>
      </xdr:nvCxnSpPr>
      <xdr:spPr>
        <a:xfrm>
          <a:off x="3225800" y="13826221"/>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52880</xdr:rowOff>
    </xdr:from>
    <xdr:to>
      <xdr:col>19</xdr:col>
      <xdr:colOff>184150</xdr:colOff>
      <xdr:row>85</xdr:row>
      <xdr:rowOff>154480</xdr:rowOff>
    </xdr:to>
    <xdr:sp macro="" textlink="">
      <xdr:nvSpPr>
        <xdr:cNvPr id="203" name="フローチャート: 判断 202"/>
        <xdr:cNvSpPr/>
      </xdr:nvSpPr>
      <xdr:spPr>
        <a:xfrm>
          <a:off x="4064000" y="1462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139257</xdr:rowOff>
    </xdr:from>
    <xdr:ext cx="736600" cy="259045"/>
    <xdr:sp macro="" textlink="">
      <xdr:nvSpPr>
        <xdr:cNvPr id="204" name="テキスト ボックス 203"/>
        <xdr:cNvSpPr txBox="1"/>
      </xdr:nvSpPr>
      <xdr:spPr>
        <a:xfrm>
          <a:off x="3733800" y="14712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99569</xdr:rowOff>
    </xdr:from>
    <xdr:to>
      <xdr:col>15</xdr:col>
      <xdr:colOff>82550</xdr:colOff>
      <xdr:row>80</xdr:row>
      <xdr:rowOff>110221</xdr:rowOff>
    </xdr:to>
    <xdr:cxnSp macro="">
      <xdr:nvCxnSpPr>
        <xdr:cNvPr id="205" name="直線コネクタ 204"/>
        <xdr:cNvCxnSpPr/>
      </xdr:nvCxnSpPr>
      <xdr:spPr>
        <a:xfrm>
          <a:off x="2336800" y="13815569"/>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167418</xdr:rowOff>
    </xdr:from>
    <xdr:to>
      <xdr:col>15</xdr:col>
      <xdr:colOff>133350</xdr:colOff>
      <xdr:row>85</xdr:row>
      <xdr:rowOff>97568</xdr:rowOff>
    </xdr:to>
    <xdr:sp macro="" textlink="">
      <xdr:nvSpPr>
        <xdr:cNvPr id="206" name="フローチャート: 判断 205"/>
        <xdr:cNvSpPr/>
      </xdr:nvSpPr>
      <xdr:spPr>
        <a:xfrm>
          <a:off x="3175000" y="145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82345</xdr:rowOff>
    </xdr:from>
    <xdr:ext cx="762000" cy="259045"/>
    <xdr:sp macro="" textlink="">
      <xdr:nvSpPr>
        <xdr:cNvPr id="207" name="テキスト ボックス 206"/>
        <xdr:cNvSpPr txBox="1"/>
      </xdr:nvSpPr>
      <xdr:spPr>
        <a:xfrm>
          <a:off x="2844800" y="1465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162078</xdr:rowOff>
    </xdr:from>
    <xdr:to>
      <xdr:col>11</xdr:col>
      <xdr:colOff>31750</xdr:colOff>
      <xdr:row>80</xdr:row>
      <xdr:rowOff>99569</xdr:rowOff>
    </xdr:to>
    <xdr:cxnSp macro="">
      <xdr:nvCxnSpPr>
        <xdr:cNvPr id="208" name="直線コネクタ 207"/>
        <xdr:cNvCxnSpPr/>
      </xdr:nvCxnSpPr>
      <xdr:spPr>
        <a:xfrm>
          <a:off x="1447800" y="13706628"/>
          <a:ext cx="889000" cy="10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55834</xdr:rowOff>
    </xdr:from>
    <xdr:to>
      <xdr:col>11</xdr:col>
      <xdr:colOff>82550</xdr:colOff>
      <xdr:row>84</xdr:row>
      <xdr:rowOff>157434</xdr:rowOff>
    </xdr:to>
    <xdr:sp macro="" textlink="">
      <xdr:nvSpPr>
        <xdr:cNvPr id="209" name="フローチャート: 判断 208"/>
        <xdr:cNvSpPr/>
      </xdr:nvSpPr>
      <xdr:spPr>
        <a:xfrm>
          <a:off x="22860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142211</xdr:rowOff>
    </xdr:from>
    <xdr:ext cx="762000" cy="259045"/>
    <xdr:sp macro="" textlink="">
      <xdr:nvSpPr>
        <xdr:cNvPr id="210" name="テキスト ボックス 209"/>
        <xdr:cNvSpPr txBox="1"/>
      </xdr:nvSpPr>
      <xdr:spPr>
        <a:xfrm>
          <a:off x="1955800" y="145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116515</xdr:rowOff>
    </xdr:from>
    <xdr:to>
      <xdr:col>7</xdr:col>
      <xdr:colOff>31750</xdr:colOff>
      <xdr:row>84</xdr:row>
      <xdr:rowOff>46665</xdr:rowOff>
    </xdr:to>
    <xdr:sp macro="" textlink="">
      <xdr:nvSpPr>
        <xdr:cNvPr id="211" name="フローチャート: 判断 210"/>
        <xdr:cNvSpPr/>
      </xdr:nvSpPr>
      <xdr:spPr>
        <a:xfrm>
          <a:off x="1397000" y="1434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31442</xdr:rowOff>
    </xdr:from>
    <xdr:ext cx="762000" cy="259045"/>
    <xdr:sp macro="" textlink="">
      <xdr:nvSpPr>
        <xdr:cNvPr id="212" name="テキスト ボックス 211"/>
        <xdr:cNvSpPr txBox="1"/>
      </xdr:nvSpPr>
      <xdr:spPr>
        <a:xfrm>
          <a:off x="1066800" y="1443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118977</xdr:rowOff>
    </xdr:from>
    <xdr:to>
      <xdr:col>23</xdr:col>
      <xdr:colOff>184150</xdr:colOff>
      <xdr:row>81</xdr:row>
      <xdr:rowOff>49127</xdr:rowOff>
    </xdr:to>
    <xdr:sp macro="" textlink="">
      <xdr:nvSpPr>
        <xdr:cNvPr id="218" name="楕円 217"/>
        <xdr:cNvSpPr/>
      </xdr:nvSpPr>
      <xdr:spPr>
        <a:xfrm>
          <a:off x="4902200" y="138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40254</xdr:rowOff>
    </xdr:from>
    <xdr:ext cx="762000" cy="259045"/>
    <xdr:sp macro="" textlink="">
      <xdr:nvSpPr>
        <xdr:cNvPr id="219" name="人件費・物件費等の状況該当値テキスト"/>
        <xdr:cNvSpPr txBox="1"/>
      </xdr:nvSpPr>
      <xdr:spPr>
        <a:xfrm>
          <a:off x="5041900" y="1375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87895</xdr:rowOff>
    </xdr:from>
    <xdr:to>
      <xdr:col>19</xdr:col>
      <xdr:colOff>184150</xdr:colOff>
      <xdr:row>81</xdr:row>
      <xdr:rowOff>18045</xdr:rowOff>
    </xdr:to>
    <xdr:sp macro="" textlink="">
      <xdr:nvSpPr>
        <xdr:cNvPr id="220" name="楕円 219"/>
        <xdr:cNvSpPr/>
      </xdr:nvSpPr>
      <xdr:spPr>
        <a:xfrm>
          <a:off x="4064000" y="1380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28222</xdr:rowOff>
    </xdr:from>
    <xdr:ext cx="736600" cy="259045"/>
    <xdr:sp macro="" textlink="">
      <xdr:nvSpPr>
        <xdr:cNvPr id="221" name="テキスト ボックス 220"/>
        <xdr:cNvSpPr txBox="1"/>
      </xdr:nvSpPr>
      <xdr:spPr>
        <a:xfrm>
          <a:off x="3733800" y="1357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59421</xdr:rowOff>
    </xdr:from>
    <xdr:to>
      <xdr:col>15</xdr:col>
      <xdr:colOff>133350</xdr:colOff>
      <xdr:row>80</xdr:row>
      <xdr:rowOff>161021</xdr:rowOff>
    </xdr:to>
    <xdr:sp macro="" textlink="">
      <xdr:nvSpPr>
        <xdr:cNvPr id="222" name="楕円 221"/>
        <xdr:cNvSpPr/>
      </xdr:nvSpPr>
      <xdr:spPr>
        <a:xfrm>
          <a:off x="3175000" y="137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171198</xdr:rowOff>
    </xdr:from>
    <xdr:ext cx="762000" cy="259045"/>
    <xdr:sp macro="" textlink="">
      <xdr:nvSpPr>
        <xdr:cNvPr id="223" name="テキスト ボックス 222"/>
        <xdr:cNvSpPr txBox="1"/>
      </xdr:nvSpPr>
      <xdr:spPr>
        <a:xfrm>
          <a:off x="2844800" y="1354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48769</xdr:rowOff>
    </xdr:from>
    <xdr:to>
      <xdr:col>11</xdr:col>
      <xdr:colOff>82550</xdr:colOff>
      <xdr:row>80</xdr:row>
      <xdr:rowOff>150369</xdr:rowOff>
    </xdr:to>
    <xdr:sp macro="" textlink="">
      <xdr:nvSpPr>
        <xdr:cNvPr id="224" name="楕円 223"/>
        <xdr:cNvSpPr/>
      </xdr:nvSpPr>
      <xdr:spPr>
        <a:xfrm>
          <a:off x="2286000" y="137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160546</xdr:rowOff>
    </xdr:from>
    <xdr:ext cx="762000" cy="259045"/>
    <xdr:sp macro="" textlink="">
      <xdr:nvSpPr>
        <xdr:cNvPr id="225" name="テキスト ボックス 224"/>
        <xdr:cNvSpPr txBox="1"/>
      </xdr:nvSpPr>
      <xdr:spPr>
        <a:xfrm>
          <a:off x="1955800" y="1353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111278</xdr:rowOff>
    </xdr:from>
    <xdr:to>
      <xdr:col>7</xdr:col>
      <xdr:colOff>31750</xdr:colOff>
      <xdr:row>80</xdr:row>
      <xdr:rowOff>41428</xdr:rowOff>
    </xdr:to>
    <xdr:sp macro="" textlink="">
      <xdr:nvSpPr>
        <xdr:cNvPr id="226" name="楕円 225"/>
        <xdr:cNvSpPr/>
      </xdr:nvSpPr>
      <xdr:spPr>
        <a:xfrm>
          <a:off x="1397000" y="136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51605</xdr:rowOff>
    </xdr:from>
    <xdr:ext cx="762000" cy="259045"/>
    <xdr:sp macro="" textlink="">
      <xdr:nvSpPr>
        <xdr:cNvPr id="227" name="テキスト ボックス 226"/>
        <xdr:cNvSpPr txBox="1"/>
      </xdr:nvSpPr>
      <xdr:spPr>
        <a:xfrm>
          <a:off x="1066800" y="1342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上回る値で推移している。現在，人件費抑制のため，八千代町第３次行財政集中改革プランによる職員数の適正化や時差出勤制度等の導入による時間外勤務手当の削減などを行っているが，引き続き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9878</xdr:rowOff>
    </xdr:from>
    <xdr:to>
      <xdr:col>81</xdr:col>
      <xdr:colOff>44450</xdr:colOff>
      <xdr:row>89</xdr:row>
      <xdr:rowOff>150284</xdr:rowOff>
    </xdr:to>
    <xdr:cxnSp macro="">
      <xdr:nvCxnSpPr>
        <xdr:cNvPr id="256" name="直線コネクタ 255"/>
        <xdr:cNvCxnSpPr/>
      </xdr:nvCxnSpPr>
      <xdr:spPr>
        <a:xfrm flipV="1">
          <a:off x="17018000" y="14068778"/>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7"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8" name="直線コネクタ 257"/>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96255</xdr:rowOff>
    </xdr:from>
    <xdr:ext cx="762000" cy="259045"/>
    <xdr:sp macro="" textlink="">
      <xdr:nvSpPr>
        <xdr:cNvPr id="259" name="給与水準   （国との比較）最大値テキスト"/>
        <xdr:cNvSpPr txBox="1"/>
      </xdr:nvSpPr>
      <xdr:spPr>
        <a:xfrm>
          <a:off x="17106900" y="1381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9878</xdr:rowOff>
    </xdr:from>
    <xdr:to>
      <xdr:col>81</xdr:col>
      <xdr:colOff>133350</xdr:colOff>
      <xdr:row>82</xdr:row>
      <xdr:rowOff>9878</xdr:rowOff>
    </xdr:to>
    <xdr:cxnSp macro="">
      <xdr:nvCxnSpPr>
        <xdr:cNvPr id="260" name="直線コネクタ 259"/>
        <xdr:cNvCxnSpPr/>
      </xdr:nvCxnSpPr>
      <xdr:spPr>
        <a:xfrm>
          <a:off x="16929100" y="1406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61" name="直線コネクタ 260"/>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70149</xdr:rowOff>
    </xdr:from>
    <xdr:ext cx="762000" cy="259045"/>
    <xdr:sp macro="" textlink="">
      <xdr:nvSpPr>
        <xdr:cNvPr id="262" name="給与水準   （国との比較）平均値テキスト"/>
        <xdr:cNvSpPr txBox="1"/>
      </xdr:nvSpPr>
      <xdr:spPr>
        <a:xfrm>
          <a:off x="17106900" y="14814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63" name="フローチャート: 判断 262"/>
        <xdr:cNvSpPr/>
      </xdr:nvSpPr>
      <xdr:spPr>
        <a:xfrm>
          <a:off x="16967200" y="149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107245</xdr:rowOff>
    </xdr:from>
    <xdr:to>
      <xdr:col>77</xdr:col>
      <xdr:colOff>44450</xdr:colOff>
      <xdr:row>89</xdr:row>
      <xdr:rowOff>69850</xdr:rowOff>
    </xdr:to>
    <xdr:cxnSp macro="">
      <xdr:nvCxnSpPr>
        <xdr:cNvPr id="264" name="直線コネクタ 263"/>
        <xdr:cNvCxnSpPr/>
      </xdr:nvCxnSpPr>
      <xdr:spPr>
        <a:xfrm>
          <a:off x="15290800" y="151948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53622</xdr:rowOff>
    </xdr:from>
    <xdr:to>
      <xdr:col>77</xdr:col>
      <xdr:colOff>95250</xdr:colOff>
      <xdr:row>87</xdr:row>
      <xdr:rowOff>155222</xdr:rowOff>
    </xdr:to>
    <xdr:sp macro="" textlink="">
      <xdr:nvSpPr>
        <xdr:cNvPr id="265" name="フローチャート: 判断 264"/>
        <xdr:cNvSpPr/>
      </xdr:nvSpPr>
      <xdr:spPr>
        <a:xfrm>
          <a:off x="16129000" y="149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165399</xdr:rowOff>
    </xdr:from>
    <xdr:ext cx="736600" cy="259045"/>
    <xdr:sp macro="" textlink="">
      <xdr:nvSpPr>
        <xdr:cNvPr id="266" name="テキスト ボックス 265"/>
        <xdr:cNvSpPr txBox="1"/>
      </xdr:nvSpPr>
      <xdr:spPr>
        <a:xfrm>
          <a:off x="15798800" y="1473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107245</xdr:rowOff>
    </xdr:to>
    <xdr:cxnSp macro="">
      <xdr:nvCxnSpPr>
        <xdr:cNvPr id="267" name="直線コネクタ 266"/>
        <xdr:cNvCxnSpPr/>
      </xdr:nvCxnSpPr>
      <xdr:spPr>
        <a:xfrm>
          <a:off x="14401800" y="150607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26811</xdr:rowOff>
    </xdr:from>
    <xdr:to>
      <xdr:col>73</xdr:col>
      <xdr:colOff>44450</xdr:colOff>
      <xdr:row>87</xdr:row>
      <xdr:rowOff>128411</xdr:rowOff>
    </xdr:to>
    <xdr:sp macro="" textlink="">
      <xdr:nvSpPr>
        <xdr:cNvPr id="268" name="フローチャート: 判断 267"/>
        <xdr:cNvSpPr/>
      </xdr:nvSpPr>
      <xdr:spPr>
        <a:xfrm>
          <a:off x="15240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138588</xdr:rowOff>
    </xdr:from>
    <xdr:ext cx="762000" cy="259045"/>
    <xdr:sp macro="" textlink="">
      <xdr:nvSpPr>
        <xdr:cNvPr id="269" name="テキスト ボックス 268"/>
        <xdr:cNvSpPr txBox="1"/>
      </xdr:nvSpPr>
      <xdr:spPr>
        <a:xfrm>
          <a:off x="14909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144639</xdr:rowOff>
    </xdr:from>
    <xdr:to>
      <xdr:col>68</xdr:col>
      <xdr:colOff>152400</xdr:colOff>
      <xdr:row>88</xdr:row>
      <xdr:rowOff>53622</xdr:rowOff>
    </xdr:to>
    <xdr:cxnSp macro="">
      <xdr:nvCxnSpPr>
        <xdr:cNvPr id="270" name="直線コネクタ 269"/>
        <xdr:cNvCxnSpPr/>
      </xdr:nvCxnSpPr>
      <xdr:spPr>
        <a:xfrm flipV="1">
          <a:off x="13512800" y="150607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71" name="フローチャート: 判断 270"/>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4532</xdr:rowOff>
    </xdr:from>
    <xdr:ext cx="762000" cy="259045"/>
    <xdr:sp macro="" textlink="">
      <xdr:nvSpPr>
        <xdr:cNvPr id="272" name="テキスト ボックス 271"/>
        <xdr:cNvSpPr txBox="1"/>
      </xdr:nvSpPr>
      <xdr:spPr>
        <a:xfrm>
          <a:off x="14020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73" name="フローチャート: 判断 272"/>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4532</xdr:rowOff>
    </xdr:from>
    <xdr:ext cx="762000" cy="259045"/>
    <xdr:sp macro="" textlink="">
      <xdr:nvSpPr>
        <xdr:cNvPr id="274" name="テキスト ボックス 273"/>
        <xdr:cNvSpPr txBox="1"/>
      </xdr:nvSpPr>
      <xdr:spPr>
        <a:xfrm>
          <a:off x="13131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80" name="楕円 279"/>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81" name="給与水準   （国との比較）該当値テキスト"/>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82" name="楕円 281"/>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3" name="テキスト ボックス 282"/>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56445</xdr:rowOff>
    </xdr:from>
    <xdr:to>
      <xdr:col>73</xdr:col>
      <xdr:colOff>44450</xdr:colOff>
      <xdr:row>88</xdr:row>
      <xdr:rowOff>158045</xdr:rowOff>
    </xdr:to>
    <xdr:sp macro="" textlink="">
      <xdr:nvSpPr>
        <xdr:cNvPr id="284" name="楕円 283"/>
        <xdr:cNvSpPr/>
      </xdr:nvSpPr>
      <xdr:spPr>
        <a:xfrm>
          <a:off x="15240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142822</xdr:rowOff>
    </xdr:from>
    <xdr:ext cx="762000" cy="259045"/>
    <xdr:sp macro="" textlink="">
      <xdr:nvSpPr>
        <xdr:cNvPr id="285" name="テキスト ボックス 284"/>
        <xdr:cNvSpPr txBox="1"/>
      </xdr:nvSpPr>
      <xdr:spPr>
        <a:xfrm>
          <a:off x="14909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86" name="楕円 285"/>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87" name="テキスト ボックス 286"/>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2822</xdr:rowOff>
    </xdr:from>
    <xdr:to>
      <xdr:col>64</xdr:col>
      <xdr:colOff>152400</xdr:colOff>
      <xdr:row>88</xdr:row>
      <xdr:rowOff>104422</xdr:rowOff>
    </xdr:to>
    <xdr:sp macro="" textlink="">
      <xdr:nvSpPr>
        <xdr:cNvPr id="288" name="楕円 287"/>
        <xdr:cNvSpPr/>
      </xdr:nvSpPr>
      <xdr:spPr>
        <a:xfrm>
          <a:off x="13462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89199</xdr:rowOff>
    </xdr:from>
    <xdr:ext cx="762000" cy="259045"/>
    <xdr:sp macro="" textlink="">
      <xdr:nvSpPr>
        <xdr:cNvPr id="289" name="テキスト ボックス 288"/>
        <xdr:cNvSpPr txBox="1"/>
      </xdr:nvSpPr>
      <xdr:spPr>
        <a:xfrm>
          <a:off x="13131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数の抑制を図っており，類似団体と比較しても少ない職員数で行政運営を行っている。職員数については再任用職員と新規採用職員のバランスを考慮しながら，多様化する住民ニーズに応えられるような体制づくり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139065</xdr:rowOff>
    </xdr:from>
    <xdr:to>
      <xdr:col>81</xdr:col>
      <xdr:colOff>44450</xdr:colOff>
      <xdr:row>66</xdr:row>
      <xdr:rowOff>50377</xdr:rowOff>
    </xdr:to>
    <xdr:cxnSp macro="">
      <xdr:nvCxnSpPr>
        <xdr:cNvPr id="319" name="直線コネクタ 318"/>
        <xdr:cNvCxnSpPr/>
      </xdr:nvCxnSpPr>
      <xdr:spPr>
        <a:xfrm flipV="1">
          <a:off x="17018000" y="10083165"/>
          <a:ext cx="0" cy="1282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20"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21" name="直線コネクタ 320"/>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53992</xdr:rowOff>
    </xdr:from>
    <xdr:ext cx="762000" cy="259045"/>
    <xdr:sp macro="" textlink="">
      <xdr:nvSpPr>
        <xdr:cNvPr id="322"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139065</xdr:rowOff>
    </xdr:from>
    <xdr:to>
      <xdr:col>81</xdr:col>
      <xdr:colOff>133350</xdr:colOff>
      <xdr:row>58</xdr:row>
      <xdr:rowOff>139065</xdr:rowOff>
    </xdr:to>
    <xdr:cxnSp macro="">
      <xdr:nvCxnSpPr>
        <xdr:cNvPr id="323" name="直線コネクタ 322"/>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137724</xdr:rowOff>
    </xdr:from>
    <xdr:to>
      <xdr:col>81</xdr:col>
      <xdr:colOff>44450</xdr:colOff>
      <xdr:row>58</xdr:row>
      <xdr:rowOff>139065</xdr:rowOff>
    </xdr:to>
    <xdr:cxnSp macro="">
      <xdr:nvCxnSpPr>
        <xdr:cNvPr id="324" name="直線コネクタ 323"/>
        <xdr:cNvCxnSpPr/>
      </xdr:nvCxnSpPr>
      <xdr:spPr>
        <a:xfrm>
          <a:off x="16179800" y="10081824"/>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25" name="定員管理の状況平均値テキスト"/>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26" name="フローチャート: 判断 325"/>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97508</xdr:rowOff>
    </xdr:from>
    <xdr:to>
      <xdr:col>77</xdr:col>
      <xdr:colOff>44450</xdr:colOff>
      <xdr:row>58</xdr:row>
      <xdr:rowOff>137724</xdr:rowOff>
    </xdr:to>
    <xdr:cxnSp macro="">
      <xdr:nvCxnSpPr>
        <xdr:cNvPr id="327" name="直線コネクタ 326"/>
        <xdr:cNvCxnSpPr/>
      </xdr:nvCxnSpPr>
      <xdr:spPr>
        <a:xfrm>
          <a:off x="15290800" y="1004160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8" name="フローチャート: 判断 327"/>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9" name="テキスト ボックス 328"/>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88124</xdr:rowOff>
    </xdr:from>
    <xdr:to>
      <xdr:col>72</xdr:col>
      <xdr:colOff>203200</xdr:colOff>
      <xdr:row>58</xdr:row>
      <xdr:rowOff>97508</xdr:rowOff>
    </xdr:to>
    <xdr:cxnSp macro="">
      <xdr:nvCxnSpPr>
        <xdr:cNvPr id="330" name="直線コネクタ 329"/>
        <xdr:cNvCxnSpPr/>
      </xdr:nvCxnSpPr>
      <xdr:spPr>
        <a:xfrm>
          <a:off x="14401800" y="10032224"/>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119521</xdr:rowOff>
    </xdr:from>
    <xdr:to>
      <xdr:col>73</xdr:col>
      <xdr:colOff>44450</xdr:colOff>
      <xdr:row>62</xdr:row>
      <xdr:rowOff>49671</xdr:rowOff>
    </xdr:to>
    <xdr:sp macro="" textlink="">
      <xdr:nvSpPr>
        <xdr:cNvPr id="331" name="フローチャート: 判断 330"/>
        <xdr:cNvSpPr/>
      </xdr:nvSpPr>
      <xdr:spPr>
        <a:xfrm>
          <a:off x="15240000" y="1057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34448</xdr:rowOff>
    </xdr:from>
    <xdr:ext cx="762000" cy="259045"/>
    <xdr:sp macro="" textlink="">
      <xdr:nvSpPr>
        <xdr:cNvPr id="332" name="テキスト ボックス 331"/>
        <xdr:cNvSpPr txBox="1"/>
      </xdr:nvSpPr>
      <xdr:spPr>
        <a:xfrm>
          <a:off x="14909800" y="1066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54610</xdr:rowOff>
    </xdr:from>
    <xdr:to>
      <xdr:col>68</xdr:col>
      <xdr:colOff>152400</xdr:colOff>
      <xdr:row>58</xdr:row>
      <xdr:rowOff>88124</xdr:rowOff>
    </xdr:to>
    <xdr:cxnSp macro="">
      <xdr:nvCxnSpPr>
        <xdr:cNvPr id="333" name="直線コネクタ 332"/>
        <xdr:cNvCxnSpPr/>
      </xdr:nvCxnSpPr>
      <xdr:spPr>
        <a:xfrm>
          <a:off x="13512800" y="9998710"/>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29704</xdr:rowOff>
    </xdr:from>
    <xdr:to>
      <xdr:col>64</xdr:col>
      <xdr:colOff>152400</xdr:colOff>
      <xdr:row>61</xdr:row>
      <xdr:rowOff>131304</xdr:rowOff>
    </xdr:to>
    <xdr:sp macro="" textlink="">
      <xdr:nvSpPr>
        <xdr:cNvPr id="336" name="フローチャート: 判断 335"/>
        <xdr:cNvSpPr/>
      </xdr:nvSpPr>
      <xdr:spPr>
        <a:xfrm>
          <a:off x="134620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116081</xdr:rowOff>
    </xdr:from>
    <xdr:ext cx="762000" cy="259045"/>
    <xdr:sp macro="" textlink="">
      <xdr:nvSpPr>
        <xdr:cNvPr id="337" name="テキスト ボックス 336"/>
        <xdr:cNvSpPr txBox="1"/>
      </xdr:nvSpPr>
      <xdr:spPr>
        <a:xfrm>
          <a:off x="13131800" y="1057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88265</xdr:rowOff>
    </xdr:from>
    <xdr:to>
      <xdr:col>81</xdr:col>
      <xdr:colOff>95250</xdr:colOff>
      <xdr:row>59</xdr:row>
      <xdr:rowOff>18415</xdr:rowOff>
    </xdr:to>
    <xdr:sp macro="" textlink="">
      <xdr:nvSpPr>
        <xdr:cNvPr id="343" name="楕円 342"/>
        <xdr:cNvSpPr/>
      </xdr:nvSpPr>
      <xdr:spPr>
        <a:xfrm>
          <a:off x="169672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9542</xdr:rowOff>
    </xdr:from>
    <xdr:ext cx="762000" cy="259045"/>
    <xdr:sp macro="" textlink="">
      <xdr:nvSpPr>
        <xdr:cNvPr id="344" name="定員管理の状況該当値テキスト"/>
        <xdr:cNvSpPr txBox="1"/>
      </xdr:nvSpPr>
      <xdr:spPr>
        <a:xfrm>
          <a:off x="17106900" y="995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86924</xdr:rowOff>
    </xdr:from>
    <xdr:to>
      <xdr:col>77</xdr:col>
      <xdr:colOff>95250</xdr:colOff>
      <xdr:row>59</xdr:row>
      <xdr:rowOff>17074</xdr:rowOff>
    </xdr:to>
    <xdr:sp macro="" textlink="">
      <xdr:nvSpPr>
        <xdr:cNvPr id="345" name="楕円 344"/>
        <xdr:cNvSpPr/>
      </xdr:nvSpPr>
      <xdr:spPr>
        <a:xfrm>
          <a:off x="16129000" y="1003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27251</xdr:rowOff>
    </xdr:from>
    <xdr:ext cx="736600" cy="259045"/>
    <xdr:sp macro="" textlink="">
      <xdr:nvSpPr>
        <xdr:cNvPr id="346" name="テキスト ボックス 345"/>
        <xdr:cNvSpPr txBox="1"/>
      </xdr:nvSpPr>
      <xdr:spPr>
        <a:xfrm>
          <a:off x="15798800" y="979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46708</xdr:rowOff>
    </xdr:from>
    <xdr:to>
      <xdr:col>73</xdr:col>
      <xdr:colOff>44450</xdr:colOff>
      <xdr:row>58</xdr:row>
      <xdr:rowOff>148308</xdr:rowOff>
    </xdr:to>
    <xdr:sp macro="" textlink="">
      <xdr:nvSpPr>
        <xdr:cNvPr id="347" name="楕円 346"/>
        <xdr:cNvSpPr/>
      </xdr:nvSpPr>
      <xdr:spPr>
        <a:xfrm>
          <a:off x="15240000" y="99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158485</xdr:rowOff>
    </xdr:from>
    <xdr:ext cx="762000" cy="259045"/>
    <xdr:sp macro="" textlink="">
      <xdr:nvSpPr>
        <xdr:cNvPr id="348" name="テキスト ボックス 347"/>
        <xdr:cNvSpPr txBox="1"/>
      </xdr:nvSpPr>
      <xdr:spPr>
        <a:xfrm>
          <a:off x="14909800" y="975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37324</xdr:rowOff>
    </xdr:from>
    <xdr:to>
      <xdr:col>68</xdr:col>
      <xdr:colOff>203200</xdr:colOff>
      <xdr:row>58</xdr:row>
      <xdr:rowOff>138924</xdr:rowOff>
    </xdr:to>
    <xdr:sp macro="" textlink="">
      <xdr:nvSpPr>
        <xdr:cNvPr id="349" name="楕円 348"/>
        <xdr:cNvSpPr/>
      </xdr:nvSpPr>
      <xdr:spPr>
        <a:xfrm>
          <a:off x="14351000" y="99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149101</xdr:rowOff>
    </xdr:from>
    <xdr:ext cx="762000" cy="259045"/>
    <xdr:sp macro="" textlink="">
      <xdr:nvSpPr>
        <xdr:cNvPr id="350" name="テキスト ボックス 349"/>
        <xdr:cNvSpPr txBox="1"/>
      </xdr:nvSpPr>
      <xdr:spPr>
        <a:xfrm>
          <a:off x="14020800" y="975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3810</xdr:rowOff>
    </xdr:from>
    <xdr:to>
      <xdr:col>64</xdr:col>
      <xdr:colOff>152400</xdr:colOff>
      <xdr:row>58</xdr:row>
      <xdr:rowOff>105410</xdr:rowOff>
    </xdr:to>
    <xdr:sp macro="" textlink="">
      <xdr:nvSpPr>
        <xdr:cNvPr id="351" name="楕円 350"/>
        <xdr:cNvSpPr/>
      </xdr:nvSpPr>
      <xdr:spPr>
        <a:xfrm>
          <a:off x="13462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115587</xdr:rowOff>
    </xdr:from>
    <xdr:ext cx="762000" cy="259045"/>
    <xdr:sp macro="" textlink="">
      <xdr:nvSpPr>
        <xdr:cNvPr id="352" name="テキスト ボックス 351"/>
        <xdr:cNvSpPr txBox="1"/>
      </xdr:nvSpPr>
      <xdr:spPr>
        <a:xfrm>
          <a:off x="13131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度起債の全国防災事業債の元金償還開始等により，元利償還金の額が増加したものの，標準税収入額等が１０７百万円増加したことなどにより，実質公債比率は前年度に比べて０．６ポイント低下し，類似団体平均を下回っている。今後も八千代町総合計画を基に真に必要な事業のみを実施するとともに，特別会計や一部事務組合の地方債発行にも注意を配りながら，総合的な観点から地方債依存度の減少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45</xdr:row>
      <xdr:rowOff>13758</xdr:rowOff>
    </xdr:to>
    <xdr:cxnSp macro="">
      <xdr:nvCxnSpPr>
        <xdr:cNvPr id="382" name="直線コネクタ 381"/>
        <xdr:cNvCxnSpPr/>
      </xdr:nvCxnSpPr>
      <xdr:spPr>
        <a:xfrm flipV="1">
          <a:off x="17018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157285</xdr:rowOff>
    </xdr:from>
    <xdr:ext cx="762000" cy="259045"/>
    <xdr:sp macro="" textlink="">
      <xdr:nvSpPr>
        <xdr:cNvPr id="383" name="公債費負担の状況最小値テキスト"/>
        <xdr:cNvSpPr txBox="1"/>
      </xdr:nvSpPr>
      <xdr:spPr>
        <a:xfrm>
          <a:off x="17106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13758</xdr:rowOff>
    </xdr:from>
    <xdr:to>
      <xdr:col>81</xdr:col>
      <xdr:colOff>133350</xdr:colOff>
      <xdr:row>45</xdr:row>
      <xdr:rowOff>13758</xdr:rowOff>
    </xdr:to>
    <xdr:cxnSp macro="">
      <xdr:nvCxnSpPr>
        <xdr:cNvPr id="384" name="直線コネクタ 383"/>
        <xdr:cNvCxnSpPr/>
      </xdr:nvCxnSpPr>
      <xdr:spPr>
        <a:xfrm>
          <a:off x="16929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85"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86" name="直線コネクタ 385"/>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58208</xdr:rowOff>
    </xdr:from>
    <xdr:to>
      <xdr:col>81</xdr:col>
      <xdr:colOff>44450</xdr:colOff>
      <xdr:row>38</xdr:row>
      <xdr:rowOff>7408</xdr:rowOff>
    </xdr:to>
    <xdr:cxnSp macro="">
      <xdr:nvCxnSpPr>
        <xdr:cNvPr id="387" name="直線コネクタ 386"/>
        <xdr:cNvCxnSpPr/>
      </xdr:nvCxnSpPr>
      <xdr:spPr>
        <a:xfrm flipV="1">
          <a:off x="16179800" y="640185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78969</xdr:rowOff>
    </xdr:from>
    <xdr:ext cx="762000" cy="259045"/>
    <xdr:sp macro="" textlink="">
      <xdr:nvSpPr>
        <xdr:cNvPr id="388" name="公債費負担の状況平均値テキスト"/>
        <xdr:cNvSpPr txBox="1"/>
      </xdr:nvSpPr>
      <xdr:spPr>
        <a:xfrm>
          <a:off x="17106900" y="6765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106892</xdr:rowOff>
    </xdr:from>
    <xdr:to>
      <xdr:col>81</xdr:col>
      <xdr:colOff>95250</xdr:colOff>
      <xdr:row>40</xdr:row>
      <xdr:rowOff>37042</xdr:rowOff>
    </xdr:to>
    <xdr:sp macro="" textlink="">
      <xdr:nvSpPr>
        <xdr:cNvPr id="389" name="フローチャート: 判断 388"/>
        <xdr:cNvSpPr/>
      </xdr:nvSpPr>
      <xdr:spPr>
        <a:xfrm>
          <a:off x="169672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7408</xdr:rowOff>
    </xdr:from>
    <xdr:to>
      <xdr:col>77</xdr:col>
      <xdr:colOff>44450</xdr:colOff>
      <xdr:row>40</xdr:row>
      <xdr:rowOff>26458</xdr:rowOff>
    </xdr:to>
    <xdr:cxnSp macro="">
      <xdr:nvCxnSpPr>
        <xdr:cNvPr id="390" name="直線コネクタ 389"/>
        <xdr:cNvCxnSpPr/>
      </xdr:nvCxnSpPr>
      <xdr:spPr>
        <a:xfrm flipV="1">
          <a:off x="15290800" y="652250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66675</xdr:rowOff>
    </xdr:from>
    <xdr:to>
      <xdr:col>77</xdr:col>
      <xdr:colOff>95250</xdr:colOff>
      <xdr:row>39</xdr:row>
      <xdr:rowOff>168275</xdr:rowOff>
    </xdr:to>
    <xdr:sp macro="" textlink="">
      <xdr:nvSpPr>
        <xdr:cNvPr id="391" name="フローチャート: 判断 390"/>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153052</xdr:rowOff>
    </xdr:from>
    <xdr:ext cx="736600" cy="259045"/>
    <xdr:sp macro="" textlink="">
      <xdr:nvSpPr>
        <xdr:cNvPr id="392" name="テキスト ボックス 391"/>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26458</xdr:rowOff>
    </xdr:from>
    <xdr:to>
      <xdr:col>72</xdr:col>
      <xdr:colOff>203200</xdr:colOff>
      <xdr:row>42</xdr:row>
      <xdr:rowOff>45508</xdr:rowOff>
    </xdr:to>
    <xdr:cxnSp macro="">
      <xdr:nvCxnSpPr>
        <xdr:cNvPr id="393" name="直線コネクタ 392"/>
        <xdr:cNvCxnSpPr/>
      </xdr:nvCxnSpPr>
      <xdr:spPr>
        <a:xfrm flipV="1">
          <a:off x="14401800" y="688445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56092</xdr:rowOff>
    </xdr:from>
    <xdr:to>
      <xdr:col>73</xdr:col>
      <xdr:colOff>44450</xdr:colOff>
      <xdr:row>40</xdr:row>
      <xdr:rowOff>157692</xdr:rowOff>
    </xdr:to>
    <xdr:sp macro="" textlink="">
      <xdr:nvSpPr>
        <xdr:cNvPr id="394" name="フローチャート: 判断 393"/>
        <xdr:cNvSpPr/>
      </xdr:nvSpPr>
      <xdr:spPr>
        <a:xfrm>
          <a:off x="15240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142469</xdr:rowOff>
    </xdr:from>
    <xdr:ext cx="762000" cy="259045"/>
    <xdr:sp macro="" textlink="">
      <xdr:nvSpPr>
        <xdr:cNvPr id="395" name="テキスト ボックス 394"/>
        <xdr:cNvSpPr txBox="1"/>
      </xdr:nvSpPr>
      <xdr:spPr>
        <a:xfrm>
          <a:off x="14909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45508</xdr:rowOff>
    </xdr:from>
    <xdr:to>
      <xdr:col>68</xdr:col>
      <xdr:colOff>152400</xdr:colOff>
      <xdr:row>44</xdr:row>
      <xdr:rowOff>104775</xdr:rowOff>
    </xdr:to>
    <xdr:cxnSp macro="">
      <xdr:nvCxnSpPr>
        <xdr:cNvPr id="396" name="直線コネクタ 395"/>
        <xdr:cNvCxnSpPr/>
      </xdr:nvCxnSpPr>
      <xdr:spPr>
        <a:xfrm flipV="1">
          <a:off x="13512800" y="7246408"/>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7" name="フローチャート: 判断 396"/>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8" name="テキスト ボックス 397"/>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75142</xdr:rowOff>
    </xdr:from>
    <xdr:to>
      <xdr:col>64</xdr:col>
      <xdr:colOff>152400</xdr:colOff>
      <xdr:row>43</xdr:row>
      <xdr:rowOff>5292</xdr:rowOff>
    </xdr:to>
    <xdr:sp macro="" textlink="">
      <xdr:nvSpPr>
        <xdr:cNvPr id="399" name="フローチャート: 判断 398"/>
        <xdr:cNvSpPr/>
      </xdr:nvSpPr>
      <xdr:spPr>
        <a:xfrm>
          <a:off x="13462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15469</xdr:rowOff>
    </xdr:from>
    <xdr:ext cx="762000" cy="259045"/>
    <xdr:sp macro="" textlink="">
      <xdr:nvSpPr>
        <xdr:cNvPr id="400" name="テキスト ボックス 399"/>
        <xdr:cNvSpPr txBox="1"/>
      </xdr:nvSpPr>
      <xdr:spPr>
        <a:xfrm>
          <a:off x="13131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7408</xdr:rowOff>
    </xdr:from>
    <xdr:to>
      <xdr:col>81</xdr:col>
      <xdr:colOff>95250</xdr:colOff>
      <xdr:row>37</xdr:row>
      <xdr:rowOff>109008</xdr:rowOff>
    </xdr:to>
    <xdr:sp macro="" textlink="">
      <xdr:nvSpPr>
        <xdr:cNvPr id="406" name="楕円 405"/>
        <xdr:cNvSpPr/>
      </xdr:nvSpPr>
      <xdr:spPr>
        <a:xfrm>
          <a:off x="16967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23935</xdr:rowOff>
    </xdr:from>
    <xdr:ext cx="762000" cy="259045"/>
    <xdr:sp macro="" textlink="">
      <xdr:nvSpPr>
        <xdr:cNvPr id="407" name="公債費負担の状況該当値テキスト"/>
        <xdr:cNvSpPr txBox="1"/>
      </xdr:nvSpPr>
      <xdr:spPr>
        <a:xfrm>
          <a:off x="17106900" y="619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128058</xdr:rowOff>
    </xdr:from>
    <xdr:to>
      <xdr:col>77</xdr:col>
      <xdr:colOff>95250</xdr:colOff>
      <xdr:row>38</xdr:row>
      <xdr:rowOff>58209</xdr:rowOff>
    </xdr:to>
    <xdr:sp macro="" textlink="">
      <xdr:nvSpPr>
        <xdr:cNvPr id="408" name="楕円 407"/>
        <xdr:cNvSpPr/>
      </xdr:nvSpPr>
      <xdr:spPr>
        <a:xfrm>
          <a:off x="16129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68385</xdr:rowOff>
    </xdr:from>
    <xdr:ext cx="736600" cy="259045"/>
    <xdr:sp macro="" textlink="">
      <xdr:nvSpPr>
        <xdr:cNvPr id="409" name="テキスト ボックス 408"/>
        <xdr:cNvSpPr txBox="1"/>
      </xdr:nvSpPr>
      <xdr:spPr>
        <a:xfrm>
          <a:off x="15798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147108</xdr:rowOff>
    </xdr:from>
    <xdr:to>
      <xdr:col>73</xdr:col>
      <xdr:colOff>44450</xdr:colOff>
      <xdr:row>40</xdr:row>
      <xdr:rowOff>77258</xdr:rowOff>
    </xdr:to>
    <xdr:sp macro="" textlink="">
      <xdr:nvSpPr>
        <xdr:cNvPr id="410" name="楕円 409"/>
        <xdr:cNvSpPr/>
      </xdr:nvSpPr>
      <xdr:spPr>
        <a:xfrm>
          <a:off x="15240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87435</xdr:rowOff>
    </xdr:from>
    <xdr:ext cx="762000" cy="259045"/>
    <xdr:sp macro="" textlink="">
      <xdr:nvSpPr>
        <xdr:cNvPr id="411" name="テキスト ボックス 410"/>
        <xdr:cNvSpPr txBox="1"/>
      </xdr:nvSpPr>
      <xdr:spPr>
        <a:xfrm>
          <a:off x="14909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166158</xdr:rowOff>
    </xdr:from>
    <xdr:to>
      <xdr:col>68</xdr:col>
      <xdr:colOff>203200</xdr:colOff>
      <xdr:row>42</xdr:row>
      <xdr:rowOff>96308</xdr:rowOff>
    </xdr:to>
    <xdr:sp macro="" textlink="">
      <xdr:nvSpPr>
        <xdr:cNvPr id="412" name="楕円 411"/>
        <xdr:cNvSpPr/>
      </xdr:nvSpPr>
      <xdr:spPr>
        <a:xfrm>
          <a:off x="14351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81085</xdr:rowOff>
    </xdr:from>
    <xdr:ext cx="762000" cy="259045"/>
    <xdr:sp macro="" textlink="">
      <xdr:nvSpPr>
        <xdr:cNvPr id="413" name="テキスト ボックス 412"/>
        <xdr:cNvSpPr txBox="1"/>
      </xdr:nvSpPr>
      <xdr:spPr>
        <a:xfrm>
          <a:off x="14020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53975</xdr:rowOff>
    </xdr:from>
    <xdr:to>
      <xdr:col>64</xdr:col>
      <xdr:colOff>152400</xdr:colOff>
      <xdr:row>44</xdr:row>
      <xdr:rowOff>155575</xdr:rowOff>
    </xdr:to>
    <xdr:sp macro="" textlink="">
      <xdr:nvSpPr>
        <xdr:cNvPr id="414" name="楕円 413"/>
        <xdr:cNvSpPr/>
      </xdr:nvSpPr>
      <xdr:spPr>
        <a:xfrm>
          <a:off x="13462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140352</xdr:rowOff>
    </xdr:from>
    <xdr:ext cx="762000" cy="259045"/>
    <xdr:sp macro="" textlink="">
      <xdr:nvSpPr>
        <xdr:cNvPr id="415" name="テキスト ボックス 414"/>
        <xdr:cNvSpPr txBox="1"/>
      </xdr:nvSpPr>
      <xdr:spPr>
        <a:xfrm>
          <a:off x="13131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平成２８年度事業である中学校校舎建設に事業に伴う地方債の発行等により将来負担比率が増加していた。平成２９年度は事業起債額が減少したことや，基準財政需要額算入見込額が４８百万円減少したものの，充当可能財源である基金が３１６百万円増加したことにより，将来負担比率は前年度と比べて７．４ポイント低下している。今後も特別会計や一部事務組合の地方債残高も含めた総合的な観点から地方債現在高の減少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21499</xdr:rowOff>
    </xdr:from>
    <xdr:to>
      <xdr:col>81</xdr:col>
      <xdr:colOff>44450</xdr:colOff>
      <xdr:row>23</xdr:row>
      <xdr:rowOff>38281</xdr:rowOff>
    </xdr:to>
    <xdr:cxnSp macro="">
      <xdr:nvCxnSpPr>
        <xdr:cNvPr id="446" name="直線コネクタ 445"/>
        <xdr:cNvCxnSpPr/>
      </xdr:nvCxnSpPr>
      <xdr:spPr>
        <a:xfrm flipV="1">
          <a:off x="17018000" y="2421799"/>
          <a:ext cx="0" cy="155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7"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8" name="直線コネクタ 447"/>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107876</xdr:rowOff>
    </xdr:from>
    <xdr:ext cx="762000" cy="259045"/>
    <xdr:sp macro="" textlink="">
      <xdr:nvSpPr>
        <xdr:cNvPr id="449" name="将来負担の状況最大値テキスト"/>
        <xdr:cNvSpPr txBox="1"/>
      </xdr:nvSpPr>
      <xdr:spPr>
        <a:xfrm>
          <a:off x="17106900" y="216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21499</xdr:rowOff>
    </xdr:from>
    <xdr:to>
      <xdr:col>81</xdr:col>
      <xdr:colOff>133350</xdr:colOff>
      <xdr:row>14</xdr:row>
      <xdr:rowOff>21499</xdr:rowOff>
    </xdr:to>
    <xdr:cxnSp macro="">
      <xdr:nvCxnSpPr>
        <xdr:cNvPr id="450" name="直線コネクタ 449"/>
        <xdr:cNvCxnSpPr/>
      </xdr:nvCxnSpPr>
      <xdr:spPr>
        <a:xfrm>
          <a:off x="16929100" y="242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32113</xdr:rowOff>
    </xdr:from>
    <xdr:to>
      <xdr:col>81</xdr:col>
      <xdr:colOff>44450</xdr:colOff>
      <xdr:row>20</xdr:row>
      <xdr:rowOff>159657</xdr:rowOff>
    </xdr:to>
    <xdr:cxnSp macro="">
      <xdr:nvCxnSpPr>
        <xdr:cNvPr id="451" name="直線コネクタ 450"/>
        <xdr:cNvCxnSpPr/>
      </xdr:nvCxnSpPr>
      <xdr:spPr>
        <a:xfrm flipV="1">
          <a:off x="16179800" y="3461113"/>
          <a:ext cx="8382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22696</xdr:rowOff>
    </xdr:from>
    <xdr:ext cx="762000" cy="259045"/>
    <xdr:sp macro="" textlink="">
      <xdr:nvSpPr>
        <xdr:cNvPr id="452" name="将来負担の状況平均値テキスト"/>
        <xdr:cNvSpPr txBox="1"/>
      </xdr:nvSpPr>
      <xdr:spPr>
        <a:xfrm>
          <a:off x="17106900" y="2765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6169</xdr:rowOff>
    </xdr:from>
    <xdr:to>
      <xdr:col>81</xdr:col>
      <xdr:colOff>95250</xdr:colOff>
      <xdr:row>17</xdr:row>
      <xdr:rowOff>107769</xdr:rowOff>
    </xdr:to>
    <xdr:sp macro="" textlink="">
      <xdr:nvSpPr>
        <xdr:cNvPr id="453" name="フローチャート: 判断 452"/>
        <xdr:cNvSpPr/>
      </xdr:nvSpPr>
      <xdr:spPr>
        <a:xfrm>
          <a:off x="16967200" y="292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122555</xdr:rowOff>
    </xdr:from>
    <xdr:to>
      <xdr:col>77</xdr:col>
      <xdr:colOff>44450</xdr:colOff>
      <xdr:row>20</xdr:row>
      <xdr:rowOff>159657</xdr:rowOff>
    </xdr:to>
    <xdr:cxnSp macro="">
      <xdr:nvCxnSpPr>
        <xdr:cNvPr id="454" name="直線コネクタ 453"/>
        <xdr:cNvCxnSpPr/>
      </xdr:nvCxnSpPr>
      <xdr:spPr>
        <a:xfrm>
          <a:off x="15290800" y="3380105"/>
          <a:ext cx="889000" cy="20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71664</xdr:rowOff>
    </xdr:from>
    <xdr:to>
      <xdr:col>77</xdr:col>
      <xdr:colOff>95250</xdr:colOff>
      <xdr:row>18</xdr:row>
      <xdr:rowOff>1814</xdr:rowOff>
    </xdr:to>
    <xdr:sp macro="" textlink="">
      <xdr:nvSpPr>
        <xdr:cNvPr id="455" name="フローチャート: 判断 454"/>
        <xdr:cNvSpPr/>
      </xdr:nvSpPr>
      <xdr:spPr>
        <a:xfrm>
          <a:off x="16129000" y="298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11991</xdr:rowOff>
    </xdr:from>
    <xdr:ext cx="736600" cy="259045"/>
    <xdr:sp macro="" textlink="">
      <xdr:nvSpPr>
        <xdr:cNvPr id="456" name="テキスト ボックス 455"/>
        <xdr:cNvSpPr txBox="1"/>
      </xdr:nvSpPr>
      <xdr:spPr>
        <a:xfrm>
          <a:off x="15798800" y="275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122555</xdr:rowOff>
    </xdr:from>
    <xdr:to>
      <xdr:col>72</xdr:col>
      <xdr:colOff>203200</xdr:colOff>
      <xdr:row>20</xdr:row>
      <xdr:rowOff>104503</xdr:rowOff>
    </xdr:to>
    <xdr:cxnSp macro="">
      <xdr:nvCxnSpPr>
        <xdr:cNvPr id="457" name="直線コネクタ 456"/>
        <xdr:cNvCxnSpPr/>
      </xdr:nvCxnSpPr>
      <xdr:spPr>
        <a:xfrm flipV="1">
          <a:off x="14401800" y="3380105"/>
          <a:ext cx="889000" cy="15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116477</xdr:rowOff>
    </xdr:from>
    <xdr:to>
      <xdr:col>73</xdr:col>
      <xdr:colOff>44450</xdr:colOff>
      <xdr:row>18</xdr:row>
      <xdr:rowOff>46627</xdr:rowOff>
    </xdr:to>
    <xdr:sp macro="" textlink="">
      <xdr:nvSpPr>
        <xdr:cNvPr id="458" name="フローチャート: 判断 457"/>
        <xdr:cNvSpPr/>
      </xdr:nvSpPr>
      <xdr:spPr>
        <a:xfrm>
          <a:off x="15240000" y="303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56804</xdr:rowOff>
    </xdr:from>
    <xdr:ext cx="762000" cy="259045"/>
    <xdr:sp macro="" textlink="">
      <xdr:nvSpPr>
        <xdr:cNvPr id="459" name="テキスト ボックス 458"/>
        <xdr:cNvSpPr txBox="1"/>
      </xdr:nvSpPr>
      <xdr:spPr>
        <a:xfrm>
          <a:off x="14909800" y="280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104503</xdr:rowOff>
    </xdr:from>
    <xdr:to>
      <xdr:col>68</xdr:col>
      <xdr:colOff>152400</xdr:colOff>
      <xdr:row>20</xdr:row>
      <xdr:rowOff>125186</xdr:rowOff>
    </xdr:to>
    <xdr:cxnSp macro="">
      <xdr:nvCxnSpPr>
        <xdr:cNvPr id="460" name="直線コネクタ 459"/>
        <xdr:cNvCxnSpPr/>
      </xdr:nvCxnSpPr>
      <xdr:spPr>
        <a:xfrm flipV="1">
          <a:off x="13512800" y="353350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156119</xdr:rowOff>
    </xdr:from>
    <xdr:to>
      <xdr:col>68</xdr:col>
      <xdr:colOff>203200</xdr:colOff>
      <xdr:row>18</xdr:row>
      <xdr:rowOff>86269</xdr:rowOff>
    </xdr:to>
    <xdr:sp macro="" textlink="">
      <xdr:nvSpPr>
        <xdr:cNvPr id="461" name="フローチャート: 判断 460"/>
        <xdr:cNvSpPr/>
      </xdr:nvSpPr>
      <xdr:spPr>
        <a:xfrm>
          <a:off x="14351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96446</xdr:rowOff>
    </xdr:from>
    <xdr:ext cx="762000" cy="259045"/>
    <xdr:sp macro="" textlink="">
      <xdr:nvSpPr>
        <xdr:cNvPr id="462" name="テキスト ボックス 461"/>
        <xdr:cNvSpPr txBox="1"/>
      </xdr:nvSpPr>
      <xdr:spPr>
        <a:xfrm>
          <a:off x="14020800" y="283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70848</xdr:rowOff>
    </xdr:from>
    <xdr:to>
      <xdr:col>64</xdr:col>
      <xdr:colOff>152400</xdr:colOff>
      <xdr:row>19</xdr:row>
      <xdr:rowOff>998</xdr:rowOff>
    </xdr:to>
    <xdr:sp macro="" textlink="">
      <xdr:nvSpPr>
        <xdr:cNvPr id="463" name="フローチャート: 判断 462"/>
        <xdr:cNvSpPr/>
      </xdr:nvSpPr>
      <xdr:spPr>
        <a:xfrm>
          <a:off x="13462000" y="315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11175</xdr:rowOff>
    </xdr:from>
    <xdr:ext cx="762000" cy="259045"/>
    <xdr:sp macro="" textlink="">
      <xdr:nvSpPr>
        <xdr:cNvPr id="464" name="テキスト ボックス 463"/>
        <xdr:cNvSpPr txBox="1"/>
      </xdr:nvSpPr>
      <xdr:spPr>
        <a:xfrm>
          <a:off x="13131800" y="292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152763</xdr:rowOff>
    </xdr:from>
    <xdr:to>
      <xdr:col>81</xdr:col>
      <xdr:colOff>95250</xdr:colOff>
      <xdr:row>20</xdr:row>
      <xdr:rowOff>82913</xdr:rowOff>
    </xdr:to>
    <xdr:sp macro="" textlink="">
      <xdr:nvSpPr>
        <xdr:cNvPr id="470" name="楕円 469"/>
        <xdr:cNvSpPr/>
      </xdr:nvSpPr>
      <xdr:spPr>
        <a:xfrm>
          <a:off x="16967200" y="34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124840</xdr:rowOff>
    </xdr:from>
    <xdr:ext cx="762000" cy="259045"/>
    <xdr:sp macro="" textlink="">
      <xdr:nvSpPr>
        <xdr:cNvPr id="471" name="将来負担の状況該当値テキスト"/>
        <xdr:cNvSpPr txBox="1"/>
      </xdr:nvSpPr>
      <xdr:spPr>
        <a:xfrm>
          <a:off x="17106900" y="338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108857</xdr:rowOff>
    </xdr:from>
    <xdr:to>
      <xdr:col>77</xdr:col>
      <xdr:colOff>95250</xdr:colOff>
      <xdr:row>21</xdr:row>
      <xdr:rowOff>39007</xdr:rowOff>
    </xdr:to>
    <xdr:sp macro="" textlink="">
      <xdr:nvSpPr>
        <xdr:cNvPr id="472" name="楕円 471"/>
        <xdr:cNvSpPr/>
      </xdr:nvSpPr>
      <xdr:spPr>
        <a:xfrm>
          <a:off x="16129000" y="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23784</xdr:rowOff>
    </xdr:from>
    <xdr:ext cx="736600" cy="259045"/>
    <xdr:sp macro="" textlink="">
      <xdr:nvSpPr>
        <xdr:cNvPr id="473" name="テキスト ボックス 472"/>
        <xdr:cNvSpPr txBox="1"/>
      </xdr:nvSpPr>
      <xdr:spPr>
        <a:xfrm>
          <a:off x="15798800" y="362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71755</xdr:rowOff>
    </xdr:from>
    <xdr:to>
      <xdr:col>73</xdr:col>
      <xdr:colOff>44450</xdr:colOff>
      <xdr:row>20</xdr:row>
      <xdr:rowOff>1905</xdr:rowOff>
    </xdr:to>
    <xdr:sp macro="" textlink="">
      <xdr:nvSpPr>
        <xdr:cNvPr id="474" name="楕円 473"/>
        <xdr:cNvSpPr/>
      </xdr:nvSpPr>
      <xdr:spPr>
        <a:xfrm>
          <a:off x="15240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158132</xdr:rowOff>
    </xdr:from>
    <xdr:ext cx="762000" cy="259045"/>
    <xdr:sp macro="" textlink="">
      <xdr:nvSpPr>
        <xdr:cNvPr id="475" name="テキスト ボックス 474"/>
        <xdr:cNvSpPr txBox="1"/>
      </xdr:nvSpPr>
      <xdr:spPr>
        <a:xfrm>
          <a:off x="14909800" y="341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53703</xdr:rowOff>
    </xdr:from>
    <xdr:to>
      <xdr:col>68</xdr:col>
      <xdr:colOff>203200</xdr:colOff>
      <xdr:row>20</xdr:row>
      <xdr:rowOff>155303</xdr:rowOff>
    </xdr:to>
    <xdr:sp macro="" textlink="">
      <xdr:nvSpPr>
        <xdr:cNvPr id="476" name="楕円 475"/>
        <xdr:cNvSpPr/>
      </xdr:nvSpPr>
      <xdr:spPr>
        <a:xfrm>
          <a:off x="14351000" y="34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140080</xdr:rowOff>
    </xdr:from>
    <xdr:ext cx="762000" cy="259045"/>
    <xdr:sp macro="" textlink="">
      <xdr:nvSpPr>
        <xdr:cNvPr id="477" name="テキスト ボックス 476"/>
        <xdr:cNvSpPr txBox="1"/>
      </xdr:nvSpPr>
      <xdr:spPr>
        <a:xfrm>
          <a:off x="14020800" y="356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74386</xdr:rowOff>
    </xdr:from>
    <xdr:to>
      <xdr:col>64</xdr:col>
      <xdr:colOff>152400</xdr:colOff>
      <xdr:row>21</xdr:row>
      <xdr:rowOff>4536</xdr:rowOff>
    </xdr:to>
    <xdr:sp macro="" textlink="">
      <xdr:nvSpPr>
        <xdr:cNvPr id="478" name="楕円 477"/>
        <xdr:cNvSpPr/>
      </xdr:nvSpPr>
      <xdr:spPr>
        <a:xfrm>
          <a:off x="13462000" y="35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160763</xdr:rowOff>
    </xdr:from>
    <xdr:ext cx="762000" cy="259045"/>
    <xdr:sp macro="" textlink="">
      <xdr:nvSpPr>
        <xdr:cNvPr id="479" name="テキスト ボックス 478"/>
        <xdr:cNvSpPr txBox="1"/>
      </xdr:nvSpPr>
      <xdr:spPr>
        <a:xfrm>
          <a:off x="13131800" y="358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22,722
21,464
58.99
8,264,968
7,766,270
491,825
5,142,809
7,510,741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職員数の抑制（人口千人当たり職員数６．６９（類似団体平均１１．２５））により，人件費に係る経常収支比率は類似団体平均を下回っている。今後も八千代町第３次行財政集中改革プランに基づき，平成２５年度の職員数１７７人を基準として維持していくことを目標に，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40</xdr:row>
      <xdr:rowOff>88900</xdr:rowOff>
    </xdr:to>
    <xdr:cxnSp macro="">
      <xdr:nvCxnSpPr>
        <xdr:cNvPr id="61" name="直線コネクタ 60"/>
        <xdr:cNvCxnSpPr/>
      </xdr:nvCxnSpPr>
      <xdr:spPr>
        <a:xfrm flipV="1">
          <a:off x="4826000" y="58420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31750</xdr:rowOff>
    </xdr:from>
    <xdr:to>
      <xdr:col>24</xdr:col>
      <xdr:colOff>25400</xdr:colOff>
      <xdr:row>36</xdr:row>
      <xdr:rowOff>146050</xdr:rowOff>
    </xdr:to>
    <xdr:cxnSp macro="">
      <xdr:nvCxnSpPr>
        <xdr:cNvPr id="66" name="直線コネクタ 65"/>
        <xdr:cNvCxnSpPr/>
      </xdr:nvCxnSpPr>
      <xdr:spPr>
        <a:xfrm>
          <a:off x="3987800" y="6203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86377</xdr:rowOff>
    </xdr:from>
    <xdr:ext cx="762000" cy="259045"/>
    <xdr:sp macro="" textlink="">
      <xdr:nvSpPr>
        <xdr:cNvPr id="67" name="人件費平均値テキスト"/>
        <xdr:cNvSpPr txBox="1"/>
      </xdr:nvSpPr>
      <xdr:spPr>
        <a:xfrm>
          <a:off x="4914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8" name="フローチャート: 判断 67"/>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31750</xdr:rowOff>
    </xdr:from>
    <xdr:to>
      <xdr:col>19</xdr:col>
      <xdr:colOff>187325</xdr:colOff>
      <xdr:row>36</xdr:row>
      <xdr:rowOff>69850</xdr:rowOff>
    </xdr:to>
    <xdr:cxnSp macro="">
      <xdr:nvCxnSpPr>
        <xdr:cNvPr id="69" name="直線コネクタ 68"/>
        <xdr:cNvCxnSpPr/>
      </xdr:nvCxnSpPr>
      <xdr:spPr>
        <a:xfrm flipV="1">
          <a:off x="3098800" y="620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70" name="フローチャート: 判断 69"/>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162577</xdr:rowOff>
    </xdr:from>
    <xdr:ext cx="736600" cy="259045"/>
    <xdr:sp macro="" textlink="">
      <xdr:nvSpPr>
        <xdr:cNvPr id="71" name="テキスト ボックス 70"/>
        <xdr:cNvSpPr txBox="1"/>
      </xdr:nvSpPr>
      <xdr:spPr>
        <a:xfrm>
          <a:off x="3606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31750</xdr:rowOff>
    </xdr:from>
    <xdr:to>
      <xdr:col>15</xdr:col>
      <xdr:colOff>98425</xdr:colOff>
      <xdr:row>36</xdr:row>
      <xdr:rowOff>69850</xdr:rowOff>
    </xdr:to>
    <xdr:cxnSp macro="">
      <xdr:nvCxnSpPr>
        <xdr:cNvPr id="72" name="直線コネクタ 71"/>
        <xdr:cNvCxnSpPr/>
      </xdr:nvCxnSpPr>
      <xdr:spPr>
        <a:xfrm>
          <a:off x="2209800" y="620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31750</xdr:rowOff>
    </xdr:from>
    <xdr:to>
      <xdr:col>11</xdr:col>
      <xdr:colOff>9525</xdr:colOff>
      <xdr:row>36</xdr:row>
      <xdr:rowOff>165100</xdr:rowOff>
    </xdr:to>
    <xdr:cxnSp macro="">
      <xdr:nvCxnSpPr>
        <xdr:cNvPr id="75" name="直線コネクタ 74"/>
        <xdr:cNvCxnSpPr/>
      </xdr:nvCxnSpPr>
      <xdr:spPr>
        <a:xfrm flipV="1">
          <a:off x="1320800" y="6203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6" name="フローチャート: 判断 75"/>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124477</xdr:rowOff>
    </xdr:from>
    <xdr:ext cx="762000" cy="259045"/>
    <xdr:sp macro="" textlink="">
      <xdr:nvSpPr>
        <xdr:cNvPr id="77" name="テキスト ボックス 76"/>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133350</xdr:rowOff>
    </xdr:from>
    <xdr:to>
      <xdr:col>6</xdr:col>
      <xdr:colOff>171450</xdr:colOff>
      <xdr:row>37</xdr:row>
      <xdr:rowOff>63500</xdr:rowOff>
    </xdr:to>
    <xdr:sp macro="" textlink="">
      <xdr:nvSpPr>
        <xdr:cNvPr id="78" name="フローチャート: 判断 77"/>
        <xdr:cNvSpPr/>
      </xdr:nvSpPr>
      <xdr:spPr>
        <a:xfrm>
          <a:off x="1270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48277</xdr:rowOff>
    </xdr:from>
    <xdr:ext cx="762000" cy="259045"/>
    <xdr:sp macro="" textlink="">
      <xdr:nvSpPr>
        <xdr:cNvPr id="79" name="テキスト ボックス 78"/>
        <xdr:cNvSpPr txBox="1"/>
      </xdr:nvSpPr>
      <xdr:spPr>
        <a:xfrm>
          <a:off x="939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95250</xdr:rowOff>
    </xdr:from>
    <xdr:to>
      <xdr:col>24</xdr:col>
      <xdr:colOff>76200</xdr:colOff>
      <xdr:row>37</xdr:row>
      <xdr:rowOff>25400</xdr:rowOff>
    </xdr:to>
    <xdr:sp macro="" textlink="">
      <xdr:nvSpPr>
        <xdr:cNvPr id="85" name="楕円 84"/>
        <xdr:cNvSpPr/>
      </xdr:nvSpPr>
      <xdr:spPr>
        <a:xfrm>
          <a:off x="47752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111777</xdr:rowOff>
    </xdr:from>
    <xdr:ext cx="762000" cy="259045"/>
    <xdr:sp macro="" textlink="">
      <xdr:nvSpPr>
        <xdr:cNvPr id="86" name="人件費該当値テキスト"/>
        <xdr:cNvSpPr txBox="1"/>
      </xdr:nvSpPr>
      <xdr:spPr>
        <a:xfrm>
          <a:off x="49149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152400</xdr:rowOff>
    </xdr:from>
    <xdr:to>
      <xdr:col>20</xdr:col>
      <xdr:colOff>38100</xdr:colOff>
      <xdr:row>36</xdr:row>
      <xdr:rowOff>82550</xdr:rowOff>
    </xdr:to>
    <xdr:sp macro="" textlink="">
      <xdr:nvSpPr>
        <xdr:cNvPr id="87" name="楕円 86"/>
        <xdr:cNvSpPr/>
      </xdr:nvSpPr>
      <xdr:spPr>
        <a:xfrm>
          <a:off x="3937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92727</xdr:rowOff>
    </xdr:from>
    <xdr:ext cx="736600" cy="259045"/>
    <xdr:sp macro="" textlink="">
      <xdr:nvSpPr>
        <xdr:cNvPr id="88" name="テキスト ボックス 87"/>
        <xdr:cNvSpPr txBox="1"/>
      </xdr:nvSpPr>
      <xdr:spPr>
        <a:xfrm>
          <a:off x="3606800" y="592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19050</xdr:rowOff>
    </xdr:from>
    <xdr:to>
      <xdr:col>15</xdr:col>
      <xdr:colOff>149225</xdr:colOff>
      <xdr:row>36</xdr:row>
      <xdr:rowOff>120650</xdr:rowOff>
    </xdr:to>
    <xdr:sp macro="" textlink="">
      <xdr:nvSpPr>
        <xdr:cNvPr id="89" name="楕円 88"/>
        <xdr:cNvSpPr/>
      </xdr:nvSpPr>
      <xdr:spPr>
        <a:xfrm>
          <a:off x="3048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130827</xdr:rowOff>
    </xdr:from>
    <xdr:ext cx="762000" cy="259045"/>
    <xdr:sp macro="" textlink="">
      <xdr:nvSpPr>
        <xdr:cNvPr id="90" name="テキスト ボックス 89"/>
        <xdr:cNvSpPr txBox="1"/>
      </xdr:nvSpPr>
      <xdr:spPr>
        <a:xfrm>
          <a:off x="2717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1" name="楕円 90"/>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92727</xdr:rowOff>
    </xdr:from>
    <xdr:ext cx="762000" cy="259045"/>
    <xdr:sp macro="" textlink="">
      <xdr:nvSpPr>
        <xdr:cNvPr id="92" name="テキスト ボックス 91"/>
        <xdr:cNvSpPr txBox="1"/>
      </xdr:nvSpPr>
      <xdr:spPr>
        <a:xfrm>
          <a:off x="1828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と同様の１３．８ポイントとなっており，類似団体平均を上回っている。今後は受益者負担の原則にたち各公共施設の使用料の見直しを行うとともに，ホームページ等の広告料拡充も図っていく。また，歳出面においても委託料について委託内容の見直しや長期契約を検討することなどにより委託金額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92710</xdr:rowOff>
    </xdr:from>
    <xdr:to>
      <xdr:col>82</xdr:col>
      <xdr:colOff>107950</xdr:colOff>
      <xdr:row>20</xdr:row>
      <xdr:rowOff>104140</xdr:rowOff>
    </xdr:to>
    <xdr:cxnSp macro="">
      <xdr:nvCxnSpPr>
        <xdr:cNvPr id="120" name="直線コネクタ 119"/>
        <xdr:cNvCxnSpPr/>
      </xdr:nvCxnSpPr>
      <xdr:spPr>
        <a:xfrm flipV="1">
          <a:off x="16510000" y="23215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104140</xdr:rowOff>
    </xdr:from>
    <xdr:to>
      <xdr:col>82</xdr:col>
      <xdr:colOff>196850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7637</xdr:rowOff>
    </xdr:from>
    <xdr:ext cx="762000" cy="259045"/>
    <xdr:sp macro="" textlink="">
      <xdr:nvSpPr>
        <xdr:cNvPr id="123" name="物件費最大値テキスト"/>
        <xdr:cNvSpPr txBox="1"/>
      </xdr:nvSpPr>
      <xdr:spPr>
        <a:xfrm>
          <a:off x="16598900" y="206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92710</xdr:rowOff>
    </xdr:from>
    <xdr:to>
      <xdr:col>82</xdr:col>
      <xdr:colOff>196850</xdr:colOff>
      <xdr:row>13</xdr:row>
      <xdr:rowOff>92710</xdr:rowOff>
    </xdr:to>
    <xdr:cxnSp macro="">
      <xdr:nvCxnSpPr>
        <xdr:cNvPr id="124" name="直線コネクタ 123"/>
        <xdr:cNvCxnSpPr/>
      </xdr:nvCxnSpPr>
      <xdr:spPr>
        <a:xfrm>
          <a:off x="16421100" y="232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18</xdr:row>
      <xdr:rowOff>81280</xdr:rowOff>
    </xdr:to>
    <xdr:cxnSp macro="">
      <xdr:nvCxnSpPr>
        <xdr:cNvPr id="125" name="直線コネクタ 124"/>
        <xdr:cNvCxnSpPr/>
      </xdr:nvCxnSpPr>
      <xdr:spPr>
        <a:xfrm>
          <a:off x="15671800" y="3167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6"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7" name="フローチャート: 判断 126"/>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81280</xdr:rowOff>
    </xdr:to>
    <xdr:cxnSp macro="">
      <xdr:nvCxnSpPr>
        <xdr:cNvPr id="128" name="直線コネクタ 127"/>
        <xdr:cNvCxnSpPr/>
      </xdr:nvCxnSpPr>
      <xdr:spPr>
        <a:xfrm>
          <a:off x="14782800" y="3030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9" name="フローチャート: 判断 128"/>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30" name="テキスト ボックス 129"/>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115570</xdr:rowOff>
    </xdr:to>
    <xdr:cxnSp macro="">
      <xdr:nvCxnSpPr>
        <xdr:cNvPr id="131" name="直線コネクタ 130"/>
        <xdr:cNvCxnSpPr/>
      </xdr:nvCxnSpPr>
      <xdr:spPr>
        <a:xfrm>
          <a:off x="13893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2" name="フローチャート: 判断 131"/>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3" name="テキスト ボックス 132"/>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115570</xdr:rowOff>
    </xdr:to>
    <xdr:cxnSp macro="">
      <xdr:nvCxnSpPr>
        <xdr:cNvPr id="134" name="直線コネクタ 133"/>
        <xdr:cNvCxnSpPr/>
      </xdr:nvCxnSpPr>
      <xdr:spPr>
        <a:xfrm>
          <a:off x="13004800" y="28473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5" name="フローチャート: 判断 134"/>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6" name="テキスト ボックス 135"/>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7" name="フローチャート: 判断 136"/>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8" name="テキスト ボックス 137"/>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5"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6" name="楕円 145"/>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7" name="テキスト ボックス 146"/>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8" name="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9" name="テキスト ボックス 148"/>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0" name="楕円 149"/>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1" name="テキスト ボックス 150"/>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と同様の５．１ポイントであり，ほぼ類似団体平均並みである。扶助費における経常経費一般財源等の額としては前年度から６百万円増加している。類似団体平均を若干下回っているのは，町内の人口や出生率が年々下がっており，それに伴い養育医療費や児童手当費が抑えられているためと思わ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107950</xdr:rowOff>
    </xdr:to>
    <xdr:cxnSp macro="">
      <xdr:nvCxnSpPr>
        <xdr:cNvPr id="186" name="直線コネクタ 185"/>
        <xdr:cNvCxnSpPr/>
      </xdr:nvCxnSpPr>
      <xdr:spPr>
        <a:xfrm>
          <a:off x="3987800" y="988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762000" cy="259045"/>
    <xdr:sp macro="" textlink="">
      <xdr:nvSpPr>
        <xdr:cNvPr id="187" name="扶助費平均値テキスト"/>
        <xdr:cNvSpPr txBox="1"/>
      </xdr:nvSpPr>
      <xdr:spPr>
        <a:xfrm>
          <a:off x="4914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88" name="フローチャート: 判断 187"/>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107950</xdr:rowOff>
    </xdr:to>
    <xdr:cxnSp macro="">
      <xdr:nvCxnSpPr>
        <xdr:cNvPr id="189" name="直線コネクタ 188"/>
        <xdr:cNvCxnSpPr/>
      </xdr:nvCxnSpPr>
      <xdr:spPr>
        <a:xfrm>
          <a:off x="3098800" y="972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114300</xdr:rowOff>
    </xdr:from>
    <xdr:to>
      <xdr:col>20</xdr:col>
      <xdr:colOff>38100</xdr:colOff>
      <xdr:row>59</xdr:row>
      <xdr:rowOff>44450</xdr:rowOff>
    </xdr:to>
    <xdr:sp macro="" textlink="">
      <xdr:nvSpPr>
        <xdr:cNvPr id="190" name="フローチャート: 判断 189"/>
        <xdr:cNvSpPr/>
      </xdr:nvSpPr>
      <xdr:spPr>
        <a:xfrm>
          <a:off x="3937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191" name="テキスト ボックス 190"/>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61</xdr:row>
      <xdr:rowOff>107950</xdr:rowOff>
    </xdr:to>
    <xdr:cxnSp macro="">
      <xdr:nvCxnSpPr>
        <xdr:cNvPr id="192" name="直線コネクタ 191"/>
        <xdr:cNvCxnSpPr/>
      </xdr:nvCxnSpPr>
      <xdr:spPr>
        <a:xfrm flipV="1">
          <a:off x="2209800" y="9728200"/>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3" name="フローチャート: 判断 192"/>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4" name="テキスト ボックス 193"/>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165100</xdr:rowOff>
    </xdr:from>
    <xdr:to>
      <xdr:col>11</xdr:col>
      <xdr:colOff>9525</xdr:colOff>
      <xdr:row>61</xdr:row>
      <xdr:rowOff>107950</xdr:rowOff>
    </xdr:to>
    <xdr:cxnSp macro="">
      <xdr:nvCxnSpPr>
        <xdr:cNvPr id="195" name="直線コネクタ 194"/>
        <xdr:cNvCxnSpPr/>
      </xdr:nvCxnSpPr>
      <xdr:spPr>
        <a:xfrm>
          <a:off x="1320800" y="1045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6" name="フローチャート: 判断 195"/>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197" name="テキスト ボックス 196"/>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198" name="フローチャート: 判断 197"/>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5" name="楕円 204"/>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6"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7" name="楕円 206"/>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08" name="テキスト ボックス 207"/>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9" name="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0" name="テキスト ボックス 20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57150</xdr:rowOff>
    </xdr:from>
    <xdr:to>
      <xdr:col>11</xdr:col>
      <xdr:colOff>60325</xdr:colOff>
      <xdr:row>61</xdr:row>
      <xdr:rowOff>158750</xdr:rowOff>
    </xdr:to>
    <xdr:sp macro="" textlink="">
      <xdr:nvSpPr>
        <xdr:cNvPr id="211" name="楕円 210"/>
        <xdr:cNvSpPr/>
      </xdr:nvSpPr>
      <xdr:spPr>
        <a:xfrm>
          <a:off x="2159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143527</xdr:rowOff>
    </xdr:from>
    <xdr:ext cx="762000" cy="259045"/>
    <xdr:sp macro="" textlink="">
      <xdr:nvSpPr>
        <xdr:cNvPr id="212" name="テキスト ボックス 211"/>
        <xdr:cNvSpPr txBox="1"/>
      </xdr:nvSpPr>
      <xdr:spPr>
        <a:xfrm>
          <a:off x="1828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3" name="楕円 212"/>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14" name="テキスト ボックス 213"/>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前年度に比べて０．７ポイント上昇し，類似団体平均を３．８ポイント上回っており，高止まりの傾向にある。要因としては，維持補修費及び特別会計等への繰出金における経常経費充当一般財源等の額が増加していることが考えられる。特別会計においては，独立採算の原則に立ち返り，国民健康保険などについても歳出に見合った保険料の適正化を図り，また，下水道事業，農業集落排水事業での地方債発行を抑制するなど，普通会計の負担を軽減するよう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62</xdr:row>
      <xdr:rowOff>12700</xdr:rowOff>
    </xdr:to>
    <xdr:cxnSp macro="">
      <xdr:nvCxnSpPr>
        <xdr:cNvPr id="242" name="直線コネクタ 241"/>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4" name="直線コネクタ 24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50800</xdr:rowOff>
    </xdr:from>
    <xdr:to>
      <xdr:col>82</xdr:col>
      <xdr:colOff>107950</xdr:colOff>
      <xdr:row>62</xdr:row>
      <xdr:rowOff>12700</xdr:rowOff>
    </xdr:to>
    <xdr:cxnSp macro="">
      <xdr:nvCxnSpPr>
        <xdr:cNvPr id="247" name="直線コネクタ 246"/>
        <xdr:cNvCxnSpPr/>
      </xdr:nvCxnSpPr>
      <xdr:spPr>
        <a:xfrm>
          <a:off x="15671800" y="105092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165100</xdr:rowOff>
    </xdr:from>
    <xdr:to>
      <xdr:col>78</xdr:col>
      <xdr:colOff>69850</xdr:colOff>
      <xdr:row>61</xdr:row>
      <xdr:rowOff>50800</xdr:rowOff>
    </xdr:to>
    <xdr:cxnSp macro="">
      <xdr:nvCxnSpPr>
        <xdr:cNvPr id="250" name="直線コネクタ 249"/>
        <xdr:cNvCxnSpPr/>
      </xdr:nvCxnSpPr>
      <xdr:spPr>
        <a:xfrm>
          <a:off x="14782800" y="10452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1" name="フローチャート: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165100</xdr:rowOff>
    </xdr:from>
    <xdr:to>
      <xdr:col>73</xdr:col>
      <xdr:colOff>180975</xdr:colOff>
      <xdr:row>61</xdr:row>
      <xdr:rowOff>146050</xdr:rowOff>
    </xdr:to>
    <xdr:cxnSp macro="">
      <xdr:nvCxnSpPr>
        <xdr:cNvPr id="253" name="直線コネクタ 252"/>
        <xdr:cNvCxnSpPr/>
      </xdr:nvCxnSpPr>
      <xdr:spPr>
        <a:xfrm flipV="1">
          <a:off x="13893800" y="1045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4" name="フローチャート: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50800</xdr:rowOff>
    </xdr:from>
    <xdr:to>
      <xdr:col>69</xdr:col>
      <xdr:colOff>92075</xdr:colOff>
      <xdr:row>61</xdr:row>
      <xdr:rowOff>146050</xdr:rowOff>
    </xdr:to>
    <xdr:cxnSp macro="">
      <xdr:nvCxnSpPr>
        <xdr:cNvPr id="256" name="直線コネクタ 255"/>
        <xdr:cNvCxnSpPr/>
      </xdr:nvCxnSpPr>
      <xdr:spPr>
        <a:xfrm>
          <a:off x="13004800" y="101663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57" name="フローチャート: 判断 256"/>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58" name="テキスト ボックス 257"/>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59" name="フローチャート: 判断 258"/>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60" name="テキスト ボックス 259"/>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133350</xdr:rowOff>
    </xdr:from>
    <xdr:to>
      <xdr:col>82</xdr:col>
      <xdr:colOff>158750</xdr:colOff>
      <xdr:row>62</xdr:row>
      <xdr:rowOff>63500</xdr:rowOff>
    </xdr:to>
    <xdr:sp macro="" textlink="">
      <xdr:nvSpPr>
        <xdr:cNvPr id="266" name="楕円 265"/>
        <xdr:cNvSpPr/>
      </xdr:nvSpPr>
      <xdr:spPr>
        <a:xfrm>
          <a:off x="16459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41927</xdr:rowOff>
    </xdr:from>
    <xdr:ext cx="762000" cy="259045"/>
    <xdr:sp macro="" textlink="">
      <xdr:nvSpPr>
        <xdr:cNvPr id="267" name="その他該当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0</xdr:rowOff>
    </xdr:from>
    <xdr:to>
      <xdr:col>78</xdr:col>
      <xdr:colOff>120650</xdr:colOff>
      <xdr:row>61</xdr:row>
      <xdr:rowOff>101600</xdr:rowOff>
    </xdr:to>
    <xdr:sp macro="" textlink="">
      <xdr:nvSpPr>
        <xdr:cNvPr id="268" name="楕円 267"/>
        <xdr:cNvSpPr/>
      </xdr:nvSpPr>
      <xdr:spPr>
        <a:xfrm>
          <a:off x="15621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86377</xdr:rowOff>
    </xdr:from>
    <xdr:ext cx="736600" cy="259045"/>
    <xdr:sp macro="" textlink="">
      <xdr:nvSpPr>
        <xdr:cNvPr id="269" name="テキスト ボックス 268"/>
        <xdr:cNvSpPr txBox="1"/>
      </xdr:nvSpPr>
      <xdr:spPr>
        <a:xfrm>
          <a:off x="15290800" y="1054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0" name="楕円 269"/>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71" name="テキスト ボックス 270"/>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95250</xdr:rowOff>
    </xdr:from>
    <xdr:to>
      <xdr:col>69</xdr:col>
      <xdr:colOff>142875</xdr:colOff>
      <xdr:row>62</xdr:row>
      <xdr:rowOff>25400</xdr:rowOff>
    </xdr:to>
    <xdr:sp macro="" textlink="">
      <xdr:nvSpPr>
        <xdr:cNvPr id="272" name="楕円 271"/>
        <xdr:cNvSpPr/>
      </xdr:nvSpPr>
      <xdr:spPr>
        <a:xfrm>
          <a:off x="13843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10177</xdr:rowOff>
    </xdr:from>
    <xdr:ext cx="762000" cy="259045"/>
    <xdr:sp macro="" textlink="">
      <xdr:nvSpPr>
        <xdr:cNvPr id="273" name="テキスト ボックス 272"/>
        <xdr:cNvSpPr txBox="1"/>
      </xdr:nvSpPr>
      <xdr:spPr>
        <a:xfrm>
          <a:off x="13512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0</xdr:rowOff>
    </xdr:from>
    <xdr:to>
      <xdr:col>65</xdr:col>
      <xdr:colOff>53975</xdr:colOff>
      <xdr:row>59</xdr:row>
      <xdr:rowOff>101600</xdr:rowOff>
    </xdr:to>
    <xdr:sp macro="" textlink="">
      <xdr:nvSpPr>
        <xdr:cNvPr id="274" name="楕円 273"/>
        <xdr:cNvSpPr/>
      </xdr:nvSpPr>
      <xdr:spPr>
        <a:xfrm>
          <a:off x="12954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86377</xdr:rowOff>
    </xdr:from>
    <xdr:ext cx="762000" cy="259045"/>
    <xdr:sp macro="" textlink="">
      <xdr:nvSpPr>
        <xdr:cNvPr id="275" name="テキスト ボックス 274"/>
        <xdr:cNvSpPr txBox="1"/>
      </xdr:nvSpPr>
      <xdr:spPr>
        <a:xfrm>
          <a:off x="12623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前年度と同様の１６．５ポイントとなっており，類似団体平均を２．７ポイント上回っている。類似団体平均を上回っているのは，一部事務組合への負担金が要因であると考えられる。今後も八千代町第３次行財政集中改革プランに基づき補助金を交付するのに適当な事業なのかを見極め，不要な補助金については廃止を含めた見直しを行い，また，一部事務組合に対して徹底した経費削減を要望し，負担金の軽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63319</xdr:rowOff>
    </xdr:from>
    <xdr:to>
      <xdr:col>82</xdr:col>
      <xdr:colOff>107950</xdr:colOff>
      <xdr:row>40</xdr:row>
      <xdr:rowOff>136797</xdr:rowOff>
    </xdr:to>
    <xdr:cxnSp macro="">
      <xdr:nvCxnSpPr>
        <xdr:cNvPr id="305" name="直線コネクタ 304"/>
        <xdr:cNvCxnSpPr/>
      </xdr:nvCxnSpPr>
      <xdr:spPr>
        <a:xfrm flipV="1">
          <a:off x="16510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108874</xdr:rowOff>
    </xdr:from>
    <xdr:ext cx="762000" cy="259045"/>
    <xdr:sp macro="" textlink="">
      <xdr:nvSpPr>
        <xdr:cNvPr id="306" name="補助費等最小値テキスト"/>
        <xdr:cNvSpPr txBox="1"/>
      </xdr:nvSpPr>
      <xdr:spPr>
        <a:xfrm>
          <a:off x="16598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136797</xdr:rowOff>
    </xdr:from>
    <xdr:to>
      <xdr:col>82</xdr:col>
      <xdr:colOff>196850</xdr:colOff>
      <xdr:row>40</xdr:row>
      <xdr:rowOff>136797</xdr:rowOff>
    </xdr:to>
    <xdr:cxnSp macro="">
      <xdr:nvCxnSpPr>
        <xdr:cNvPr id="307" name="直線コネクタ 306"/>
        <xdr:cNvCxnSpPr/>
      </xdr:nvCxnSpPr>
      <xdr:spPr>
        <a:xfrm>
          <a:off x="16421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149696</xdr:rowOff>
    </xdr:from>
    <xdr:ext cx="762000" cy="259045"/>
    <xdr:sp macro="" textlink="">
      <xdr:nvSpPr>
        <xdr:cNvPr id="308" name="補助費等最大値テキスト"/>
        <xdr:cNvSpPr txBox="1"/>
      </xdr:nvSpPr>
      <xdr:spPr>
        <a:xfrm>
          <a:off x="16598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63319</xdr:rowOff>
    </xdr:from>
    <xdr:to>
      <xdr:col>82</xdr:col>
      <xdr:colOff>196850</xdr:colOff>
      <xdr:row>33</xdr:row>
      <xdr:rowOff>63319</xdr:rowOff>
    </xdr:to>
    <xdr:cxnSp macro="">
      <xdr:nvCxnSpPr>
        <xdr:cNvPr id="309" name="直線コネクタ 308"/>
        <xdr:cNvCxnSpPr/>
      </xdr:nvCxnSpPr>
      <xdr:spPr>
        <a:xfrm>
          <a:off x="16421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4536</xdr:rowOff>
    </xdr:from>
    <xdr:to>
      <xdr:col>82</xdr:col>
      <xdr:colOff>107950</xdr:colOff>
      <xdr:row>37</xdr:row>
      <xdr:rowOff>4536</xdr:rowOff>
    </xdr:to>
    <xdr:cxnSp macro="">
      <xdr:nvCxnSpPr>
        <xdr:cNvPr id="310" name="直線コネクタ 309"/>
        <xdr:cNvCxnSpPr/>
      </xdr:nvCxnSpPr>
      <xdr:spPr>
        <a:xfrm>
          <a:off x="15671800" y="6348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136814</xdr:rowOff>
    </xdr:from>
    <xdr:ext cx="762000" cy="259045"/>
    <xdr:sp macro="" textlink="">
      <xdr:nvSpPr>
        <xdr:cNvPr id="311" name="補助費等平均値テキスト"/>
        <xdr:cNvSpPr txBox="1"/>
      </xdr:nvSpPr>
      <xdr:spPr>
        <a:xfrm>
          <a:off x="16598900" y="5966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120287</xdr:rowOff>
    </xdr:from>
    <xdr:to>
      <xdr:col>82</xdr:col>
      <xdr:colOff>158750</xdr:colOff>
      <xdr:row>36</xdr:row>
      <xdr:rowOff>50437</xdr:rowOff>
    </xdr:to>
    <xdr:sp macro="" textlink="">
      <xdr:nvSpPr>
        <xdr:cNvPr id="312" name="フローチャート: 判断 311"/>
        <xdr:cNvSpPr/>
      </xdr:nvSpPr>
      <xdr:spPr>
        <a:xfrm>
          <a:off x="164592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156392</xdr:rowOff>
    </xdr:from>
    <xdr:to>
      <xdr:col>78</xdr:col>
      <xdr:colOff>69850</xdr:colOff>
      <xdr:row>37</xdr:row>
      <xdr:rowOff>4536</xdr:rowOff>
    </xdr:to>
    <xdr:cxnSp macro="">
      <xdr:nvCxnSpPr>
        <xdr:cNvPr id="313" name="直線コネクタ 312"/>
        <xdr:cNvCxnSpPr/>
      </xdr:nvCxnSpPr>
      <xdr:spPr>
        <a:xfrm>
          <a:off x="14782800" y="63285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120287</xdr:rowOff>
    </xdr:from>
    <xdr:to>
      <xdr:col>78</xdr:col>
      <xdr:colOff>120650</xdr:colOff>
      <xdr:row>36</xdr:row>
      <xdr:rowOff>50437</xdr:rowOff>
    </xdr:to>
    <xdr:sp macro="" textlink="">
      <xdr:nvSpPr>
        <xdr:cNvPr id="314" name="フローチャート: 判断 313"/>
        <xdr:cNvSpPr/>
      </xdr:nvSpPr>
      <xdr:spPr>
        <a:xfrm>
          <a:off x="15621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60614</xdr:rowOff>
    </xdr:from>
    <xdr:ext cx="736600" cy="259045"/>
    <xdr:sp macro="" textlink="">
      <xdr:nvSpPr>
        <xdr:cNvPr id="315" name="テキスト ボックス 314"/>
        <xdr:cNvSpPr txBox="1"/>
      </xdr:nvSpPr>
      <xdr:spPr>
        <a:xfrm>
          <a:off x="15290800" y="588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64951</xdr:rowOff>
    </xdr:from>
    <xdr:to>
      <xdr:col>73</xdr:col>
      <xdr:colOff>180975</xdr:colOff>
      <xdr:row>36</xdr:row>
      <xdr:rowOff>156392</xdr:rowOff>
    </xdr:to>
    <xdr:cxnSp macro="">
      <xdr:nvCxnSpPr>
        <xdr:cNvPr id="316" name="直線コネクタ 315"/>
        <xdr:cNvCxnSpPr/>
      </xdr:nvCxnSpPr>
      <xdr:spPr>
        <a:xfrm>
          <a:off x="13893800" y="6237151"/>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108857</xdr:rowOff>
    </xdr:from>
    <xdr:to>
      <xdr:col>74</xdr:col>
      <xdr:colOff>31750</xdr:colOff>
      <xdr:row>35</xdr:row>
      <xdr:rowOff>39007</xdr:rowOff>
    </xdr:to>
    <xdr:sp macro="" textlink="">
      <xdr:nvSpPr>
        <xdr:cNvPr id="317" name="フローチャート: 判断 316"/>
        <xdr:cNvSpPr/>
      </xdr:nvSpPr>
      <xdr:spPr>
        <a:xfrm>
          <a:off x="14732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49184</xdr:rowOff>
    </xdr:from>
    <xdr:ext cx="762000" cy="259045"/>
    <xdr:sp macro="" textlink="">
      <xdr:nvSpPr>
        <xdr:cNvPr id="318" name="テキスト ボックス 317"/>
        <xdr:cNvSpPr txBox="1"/>
      </xdr:nvSpPr>
      <xdr:spPr>
        <a:xfrm>
          <a:off x="14401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36</xdr:row>
      <xdr:rowOff>64951</xdr:rowOff>
    </xdr:to>
    <xdr:cxnSp macro="">
      <xdr:nvCxnSpPr>
        <xdr:cNvPr id="319" name="直線コネクタ 318"/>
        <xdr:cNvCxnSpPr/>
      </xdr:nvCxnSpPr>
      <xdr:spPr>
        <a:xfrm>
          <a:off x="13004800" y="6217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128451</xdr:rowOff>
    </xdr:from>
    <xdr:to>
      <xdr:col>69</xdr:col>
      <xdr:colOff>142875</xdr:colOff>
      <xdr:row>35</xdr:row>
      <xdr:rowOff>58601</xdr:rowOff>
    </xdr:to>
    <xdr:sp macro="" textlink="">
      <xdr:nvSpPr>
        <xdr:cNvPr id="320" name="フローチャート: 判断 319"/>
        <xdr:cNvSpPr/>
      </xdr:nvSpPr>
      <xdr:spPr>
        <a:xfrm>
          <a:off x="13843000" y="5957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68778</xdr:rowOff>
    </xdr:from>
    <xdr:ext cx="762000" cy="259045"/>
    <xdr:sp macro="" textlink="">
      <xdr:nvSpPr>
        <xdr:cNvPr id="321" name="テキスト ボックス 320"/>
        <xdr:cNvSpPr txBox="1"/>
      </xdr:nvSpPr>
      <xdr:spPr>
        <a:xfrm>
          <a:off x="13512800" y="572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115389</xdr:rowOff>
    </xdr:from>
    <xdr:to>
      <xdr:col>65</xdr:col>
      <xdr:colOff>53975</xdr:colOff>
      <xdr:row>35</xdr:row>
      <xdr:rowOff>45539</xdr:rowOff>
    </xdr:to>
    <xdr:sp macro="" textlink="">
      <xdr:nvSpPr>
        <xdr:cNvPr id="322" name="フローチャート: 判断 321"/>
        <xdr:cNvSpPr/>
      </xdr:nvSpPr>
      <xdr:spPr>
        <a:xfrm>
          <a:off x="12954000" y="594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55716</xdr:rowOff>
    </xdr:from>
    <xdr:ext cx="762000" cy="259045"/>
    <xdr:sp macro="" textlink="">
      <xdr:nvSpPr>
        <xdr:cNvPr id="323" name="テキスト ボックス 322"/>
        <xdr:cNvSpPr txBox="1"/>
      </xdr:nvSpPr>
      <xdr:spPr>
        <a:xfrm>
          <a:off x="12623800" y="571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125186</xdr:rowOff>
    </xdr:from>
    <xdr:to>
      <xdr:col>82</xdr:col>
      <xdr:colOff>158750</xdr:colOff>
      <xdr:row>37</xdr:row>
      <xdr:rowOff>55336</xdr:rowOff>
    </xdr:to>
    <xdr:sp macro="" textlink="">
      <xdr:nvSpPr>
        <xdr:cNvPr id="329" name="楕円 328"/>
        <xdr:cNvSpPr/>
      </xdr:nvSpPr>
      <xdr:spPr>
        <a:xfrm>
          <a:off x="16459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97263</xdr:rowOff>
    </xdr:from>
    <xdr:ext cx="762000" cy="259045"/>
    <xdr:sp macro="" textlink="">
      <xdr:nvSpPr>
        <xdr:cNvPr id="330" name="補助費等該当値テキスト"/>
        <xdr:cNvSpPr txBox="1"/>
      </xdr:nvSpPr>
      <xdr:spPr>
        <a:xfrm>
          <a:off x="16598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125186</xdr:rowOff>
    </xdr:from>
    <xdr:to>
      <xdr:col>78</xdr:col>
      <xdr:colOff>120650</xdr:colOff>
      <xdr:row>37</xdr:row>
      <xdr:rowOff>55336</xdr:rowOff>
    </xdr:to>
    <xdr:sp macro="" textlink="">
      <xdr:nvSpPr>
        <xdr:cNvPr id="331" name="楕円 330"/>
        <xdr:cNvSpPr/>
      </xdr:nvSpPr>
      <xdr:spPr>
        <a:xfrm>
          <a:off x="15621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40113</xdr:rowOff>
    </xdr:from>
    <xdr:ext cx="736600" cy="259045"/>
    <xdr:sp macro="" textlink="">
      <xdr:nvSpPr>
        <xdr:cNvPr id="332" name="テキスト ボックス 331"/>
        <xdr:cNvSpPr txBox="1"/>
      </xdr:nvSpPr>
      <xdr:spPr>
        <a:xfrm>
          <a:off x="15290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105592</xdr:rowOff>
    </xdr:from>
    <xdr:to>
      <xdr:col>74</xdr:col>
      <xdr:colOff>31750</xdr:colOff>
      <xdr:row>37</xdr:row>
      <xdr:rowOff>35742</xdr:rowOff>
    </xdr:to>
    <xdr:sp macro="" textlink="">
      <xdr:nvSpPr>
        <xdr:cNvPr id="333" name="楕円 332"/>
        <xdr:cNvSpPr/>
      </xdr:nvSpPr>
      <xdr:spPr>
        <a:xfrm>
          <a:off x="14732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20519</xdr:rowOff>
    </xdr:from>
    <xdr:ext cx="762000" cy="259045"/>
    <xdr:sp macro="" textlink="">
      <xdr:nvSpPr>
        <xdr:cNvPr id="334" name="テキスト ボックス 333"/>
        <xdr:cNvSpPr txBox="1"/>
      </xdr:nvSpPr>
      <xdr:spPr>
        <a:xfrm>
          <a:off x="14401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14151</xdr:rowOff>
    </xdr:from>
    <xdr:to>
      <xdr:col>69</xdr:col>
      <xdr:colOff>142875</xdr:colOff>
      <xdr:row>36</xdr:row>
      <xdr:rowOff>115751</xdr:rowOff>
    </xdr:to>
    <xdr:sp macro="" textlink="">
      <xdr:nvSpPr>
        <xdr:cNvPr id="335" name="楕円 334"/>
        <xdr:cNvSpPr/>
      </xdr:nvSpPr>
      <xdr:spPr>
        <a:xfrm>
          <a:off x="13843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100528</xdr:rowOff>
    </xdr:from>
    <xdr:ext cx="762000" cy="259045"/>
    <xdr:sp macro="" textlink="">
      <xdr:nvSpPr>
        <xdr:cNvPr id="336" name="テキスト ボックス 335"/>
        <xdr:cNvSpPr txBox="1"/>
      </xdr:nvSpPr>
      <xdr:spPr>
        <a:xfrm>
          <a:off x="13512800" y="62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37" name="楕円 336"/>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38" name="テキスト ボックス 337"/>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からの地方債発行の抑制等により，公債費に係る経常収支比率は類似団体平均を大きく下回っており，平成２９年度決算では１０．３ポイント低くなっている。また，人口１人当たりの公債費も類似団体と比べ低くなっている。今後は給食センター施設更新事業に伴い発行する地方債及び中学校校舎建設事業の地方債の元利金償還開始等により公債費は増加することが考えられる。普通建設事業費の精査，基金の有効的な活用等により，地方債の発行を必要最小限に抑え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80</xdr:row>
      <xdr:rowOff>88900</xdr:rowOff>
    </xdr:to>
    <xdr:cxnSp macro="">
      <xdr:nvCxnSpPr>
        <xdr:cNvPr id="366" name="直線コネクタ 365"/>
        <xdr:cNvCxnSpPr/>
      </xdr:nvCxnSpPr>
      <xdr:spPr>
        <a:xfrm flipV="1">
          <a:off x="4826000" y="125933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7"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8" name="直線コネクタ 367"/>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9"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70" name="直線コネクタ 369"/>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77470</xdr:rowOff>
    </xdr:to>
    <xdr:cxnSp macro="">
      <xdr:nvCxnSpPr>
        <xdr:cNvPr id="371" name="直線コネクタ 370"/>
        <xdr:cNvCxnSpPr/>
      </xdr:nvCxnSpPr>
      <xdr:spPr>
        <a:xfrm>
          <a:off x="3987800" y="12585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2"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3" name="フローチャート: 判断 372"/>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85090</xdr:rowOff>
    </xdr:to>
    <xdr:cxnSp macro="">
      <xdr:nvCxnSpPr>
        <xdr:cNvPr id="374" name="直線コネクタ 373"/>
        <xdr:cNvCxnSpPr/>
      </xdr:nvCxnSpPr>
      <xdr:spPr>
        <a:xfrm flipV="1">
          <a:off x="3098800" y="12585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5" name="フローチャート: 判断 374"/>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6" name="テキスト ボックス 375"/>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85090</xdr:rowOff>
    </xdr:from>
    <xdr:to>
      <xdr:col>15</xdr:col>
      <xdr:colOff>98425</xdr:colOff>
      <xdr:row>73</xdr:row>
      <xdr:rowOff>168910</xdr:rowOff>
    </xdr:to>
    <xdr:cxnSp macro="">
      <xdr:nvCxnSpPr>
        <xdr:cNvPr id="377" name="直線コネクタ 376"/>
        <xdr:cNvCxnSpPr/>
      </xdr:nvCxnSpPr>
      <xdr:spPr>
        <a:xfrm flipV="1">
          <a:off x="2209800" y="12600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8" name="フローチャート: 判断 377"/>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9" name="テキスト ボックス 378"/>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168910</xdr:rowOff>
    </xdr:from>
    <xdr:to>
      <xdr:col>11</xdr:col>
      <xdr:colOff>9525</xdr:colOff>
      <xdr:row>74</xdr:row>
      <xdr:rowOff>119380</xdr:rowOff>
    </xdr:to>
    <xdr:cxnSp macro="">
      <xdr:nvCxnSpPr>
        <xdr:cNvPr id="380" name="直線コネクタ 379"/>
        <xdr:cNvCxnSpPr/>
      </xdr:nvCxnSpPr>
      <xdr:spPr>
        <a:xfrm flipV="1">
          <a:off x="1320800" y="126847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1" name="フローチャート: 判断 380"/>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2" name="テキスト ボックス 381"/>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383" name="フローチャート: 判断 382"/>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166388</xdr:rowOff>
    </xdr:from>
    <xdr:ext cx="762000" cy="259045"/>
    <xdr:sp macro="" textlink="">
      <xdr:nvSpPr>
        <xdr:cNvPr id="384" name="テキスト ボックス 383"/>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26670</xdr:rowOff>
    </xdr:from>
    <xdr:to>
      <xdr:col>24</xdr:col>
      <xdr:colOff>76200</xdr:colOff>
      <xdr:row>73</xdr:row>
      <xdr:rowOff>128270</xdr:rowOff>
    </xdr:to>
    <xdr:sp macro="" textlink="">
      <xdr:nvSpPr>
        <xdr:cNvPr id="390" name="楕円 389"/>
        <xdr:cNvSpPr/>
      </xdr:nvSpPr>
      <xdr:spPr>
        <a:xfrm>
          <a:off x="47752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106697</xdr:rowOff>
    </xdr:from>
    <xdr:ext cx="762000" cy="259045"/>
    <xdr:sp macro="" textlink="">
      <xdr:nvSpPr>
        <xdr:cNvPr id="391" name="公債費該当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92" name="楕円 391"/>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93" name="テキスト ボックス 392"/>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34290</xdr:rowOff>
    </xdr:from>
    <xdr:to>
      <xdr:col>15</xdr:col>
      <xdr:colOff>149225</xdr:colOff>
      <xdr:row>73</xdr:row>
      <xdr:rowOff>135890</xdr:rowOff>
    </xdr:to>
    <xdr:sp macro="" textlink="">
      <xdr:nvSpPr>
        <xdr:cNvPr id="394" name="楕円 393"/>
        <xdr:cNvSpPr/>
      </xdr:nvSpPr>
      <xdr:spPr>
        <a:xfrm>
          <a:off x="3048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146067</xdr:rowOff>
    </xdr:from>
    <xdr:ext cx="762000" cy="259045"/>
    <xdr:sp macro="" textlink="">
      <xdr:nvSpPr>
        <xdr:cNvPr id="395" name="テキスト ボックス 394"/>
        <xdr:cNvSpPr txBox="1"/>
      </xdr:nvSpPr>
      <xdr:spPr>
        <a:xfrm>
          <a:off x="2717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118110</xdr:rowOff>
    </xdr:from>
    <xdr:to>
      <xdr:col>11</xdr:col>
      <xdr:colOff>60325</xdr:colOff>
      <xdr:row>74</xdr:row>
      <xdr:rowOff>48260</xdr:rowOff>
    </xdr:to>
    <xdr:sp macro="" textlink="">
      <xdr:nvSpPr>
        <xdr:cNvPr id="396" name="楕円 395"/>
        <xdr:cNvSpPr/>
      </xdr:nvSpPr>
      <xdr:spPr>
        <a:xfrm>
          <a:off x="2159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58437</xdr:rowOff>
    </xdr:from>
    <xdr:ext cx="762000" cy="259045"/>
    <xdr:sp macro="" textlink="">
      <xdr:nvSpPr>
        <xdr:cNvPr id="397" name="テキスト ボックス 396"/>
        <xdr:cNvSpPr txBox="1"/>
      </xdr:nvSpPr>
      <xdr:spPr>
        <a:xfrm>
          <a:off x="1828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68580</xdr:rowOff>
    </xdr:from>
    <xdr:to>
      <xdr:col>6</xdr:col>
      <xdr:colOff>171450</xdr:colOff>
      <xdr:row>74</xdr:row>
      <xdr:rowOff>170180</xdr:rowOff>
    </xdr:to>
    <xdr:sp macro="" textlink="">
      <xdr:nvSpPr>
        <xdr:cNvPr id="398" name="楕円 397"/>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8907</xdr:rowOff>
    </xdr:from>
    <xdr:ext cx="762000" cy="259045"/>
    <xdr:sp macro="" textlink="">
      <xdr:nvSpPr>
        <xdr:cNvPr id="399" name="テキスト ボックス 398"/>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前年度に比べて１．３ポイント上昇し，物件費及び補助費等などが類似団体を上回っていることから，類似団体平均と比較して高い状態にある。前年度と比較し経常経費充当一般財源等の額が全ての区分において増加したことが要因として考えられる。今後も八千代町第３次行財政集中改革プランに基づく徹底した経費削減を行い，また，平成２５年度の職員数１７７人を基準に定員適正化を推し進めるなど歳出の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4" name="直線コネクタ 41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5" name="テキスト ボックス 41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6" name="直線コネクタ 41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7" name="テキスト ボックス 41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8" name="直線コネクタ 41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9" name="テキスト ボックス 41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0" name="直線コネクタ 41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1" name="テキスト ボックス 42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2" name="直線コネクタ 42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3" name="テキスト ボックス 42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4" name="直線コネクタ 42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5" name="テキスト ボックス 42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99785</xdr:rowOff>
    </xdr:from>
    <xdr:to>
      <xdr:col>82</xdr:col>
      <xdr:colOff>107950</xdr:colOff>
      <xdr:row>82</xdr:row>
      <xdr:rowOff>7257</xdr:rowOff>
    </xdr:to>
    <xdr:cxnSp macro="">
      <xdr:nvCxnSpPr>
        <xdr:cNvPr id="429" name="直線コネクタ 428"/>
        <xdr:cNvCxnSpPr/>
      </xdr:nvCxnSpPr>
      <xdr:spPr>
        <a:xfrm flipV="1">
          <a:off x="16510000" y="12444185"/>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150784</xdr:rowOff>
    </xdr:from>
    <xdr:ext cx="762000" cy="259045"/>
    <xdr:sp macro="" textlink="">
      <xdr:nvSpPr>
        <xdr:cNvPr id="430" name="公債費以外最小値テキスト"/>
        <xdr:cNvSpPr txBox="1"/>
      </xdr:nvSpPr>
      <xdr:spPr>
        <a:xfrm>
          <a:off x="16598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7257</xdr:rowOff>
    </xdr:from>
    <xdr:to>
      <xdr:col>82</xdr:col>
      <xdr:colOff>196850</xdr:colOff>
      <xdr:row>82</xdr:row>
      <xdr:rowOff>7257</xdr:rowOff>
    </xdr:to>
    <xdr:cxnSp macro="">
      <xdr:nvCxnSpPr>
        <xdr:cNvPr id="431" name="直線コネクタ 430"/>
        <xdr:cNvCxnSpPr/>
      </xdr:nvCxnSpPr>
      <xdr:spPr>
        <a:xfrm>
          <a:off x="16421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14712</xdr:rowOff>
    </xdr:from>
    <xdr:ext cx="762000" cy="259045"/>
    <xdr:sp macro="" textlink="">
      <xdr:nvSpPr>
        <xdr:cNvPr id="432" name="公債費以外最大値テキスト"/>
        <xdr:cNvSpPr txBox="1"/>
      </xdr:nvSpPr>
      <xdr:spPr>
        <a:xfrm>
          <a:off x="16598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99785</xdr:rowOff>
    </xdr:from>
    <xdr:to>
      <xdr:col>82</xdr:col>
      <xdr:colOff>196850</xdr:colOff>
      <xdr:row>72</xdr:row>
      <xdr:rowOff>99785</xdr:rowOff>
    </xdr:to>
    <xdr:cxnSp macro="">
      <xdr:nvCxnSpPr>
        <xdr:cNvPr id="433" name="直線コネクタ 432"/>
        <xdr:cNvCxnSpPr/>
      </xdr:nvCxnSpPr>
      <xdr:spPr>
        <a:xfrm>
          <a:off x="16421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132443</xdr:rowOff>
    </xdr:from>
    <xdr:to>
      <xdr:col>82</xdr:col>
      <xdr:colOff>107950</xdr:colOff>
      <xdr:row>81</xdr:row>
      <xdr:rowOff>102507</xdr:rowOff>
    </xdr:to>
    <xdr:cxnSp macro="">
      <xdr:nvCxnSpPr>
        <xdr:cNvPr id="434" name="直線コネクタ 433"/>
        <xdr:cNvCxnSpPr/>
      </xdr:nvCxnSpPr>
      <xdr:spPr>
        <a:xfrm>
          <a:off x="15671800" y="138484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5"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6" name="フローチャート: 判断 435"/>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151493</xdr:rowOff>
    </xdr:from>
    <xdr:to>
      <xdr:col>78</xdr:col>
      <xdr:colOff>69850</xdr:colOff>
      <xdr:row>80</xdr:row>
      <xdr:rowOff>132443</xdr:rowOff>
    </xdr:to>
    <xdr:cxnSp macro="">
      <xdr:nvCxnSpPr>
        <xdr:cNvPr id="437" name="直線コネクタ 436"/>
        <xdr:cNvCxnSpPr/>
      </xdr:nvCxnSpPr>
      <xdr:spPr>
        <a:xfrm>
          <a:off x="14782800" y="13696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38" name="フローチャート: 判断 437"/>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39" name="テキスト ボックス 438"/>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151493</xdr:rowOff>
    </xdr:from>
    <xdr:to>
      <xdr:col>73</xdr:col>
      <xdr:colOff>180975</xdr:colOff>
      <xdr:row>80</xdr:row>
      <xdr:rowOff>132443</xdr:rowOff>
    </xdr:to>
    <xdr:cxnSp macro="">
      <xdr:nvCxnSpPr>
        <xdr:cNvPr id="440" name="直線コネクタ 439"/>
        <xdr:cNvCxnSpPr/>
      </xdr:nvCxnSpPr>
      <xdr:spPr>
        <a:xfrm flipV="1">
          <a:off x="13893800" y="13696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108857</xdr:rowOff>
    </xdr:from>
    <xdr:to>
      <xdr:col>74</xdr:col>
      <xdr:colOff>31750</xdr:colOff>
      <xdr:row>75</xdr:row>
      <xdr:rowOff>39007</xdr:rowOff>
    </xdr:to>
    <xdr:sp macro="" textlink="">
      <xdr:nvSpPr>
        <xdr:cNvPr id="441" name="フローチャート: 判断 440"/>
        <xdr:cNvSpPr/>
      </xdr:nvSpPr>
      <xdr:spPr>
        <a:xfrm>
          <a:off x="14732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49184</xdr:rowOff>
    </xdr:from>
    <xdr:ext cx="762000" cy="259045"/>
    <xdr:sp macro="" textlink="">
      <xdr:nvSpPr>
        <xdr:cNvPr id="442" name="テキスト ボックス 441"/>
        <xdr:cNvSpPr txBox="1"/>
      </xdr:nvSpPr>
      <xdr:spPr>
        <a:xfrm>
          <a:off x="14401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148771</xdr:rowOff>
    </xdr:from>
    <xdr:to>
      <xdr:col>69</xdr:col>
      <xdr:colOff>92075</xdr:colOff>
      <xdr:row>80</xdr:row>
      <xdr:rowOff>132443</xdr:rowOff>
    </xdr:to>
    <xdr:cxnSp macro="">
      <xdr:nvCxnSpPr>
        <xdr:cNvPr id="443" name="直線コネクタ 442"/>
        <xdr:cNvCxnSpPr/>
      </xdr:nvCxnSpPr>
      <xdr:spPr>
        <a:xfrm>
          <a:off x="13004800" y="13521871"/>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2722</xdr:rowOff>
    </xdr:from>
    <xdr:to>
      <xdr:col>69</xdr:col>
      <xdr:colOff>142875</xdr:colOff>
      <xdr:row>75</xdr:row>
      <xdr:rowOff>104322</xdr:rowOff>
    </xdr:to>
    <xdr:sp macro="" textlink="">
      <xdr:nvSpPr>
        <xdr:cNvPr id="444" name="フローチャート: 判断 443"/>
        <xdr:cNvSpPr/>
      </xdr:nvSpPr>
      <xdr:spPr>
        <a:xfrm>
          <a:off x="13843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114499</xdr:rowOff>
    </xdr:from>
    <xdr:ext cx="762000" cy="259045"/>
    <xdr:sp macro="" textlink="">
      <xdr:nvSpPr>
        <xdr:cNvPr id="445" name="テキスト ボックス 444"/>
        <xdr:cNvSpPr txBox="1"/>
      </xdr:nvSpPr>
      <xdr:spPr>
        <a:xfrm>
          <a:off x="13512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73478</xdr:rowOff>
    </xdr:from>
    <xdr:to>
      <xdr:col>65</xdr:col>
      <xdr:colOff>53975</xdr:colOff>
      <xdr:row>74</xdr:row>
      <xdr:rowOff>3628</xdr:rowOff>
    </xdr:to>
    <xdr:sp macro="" textlink="">
      <xdr:nvSpPr>
        <xdr:cNvPr id="446" name="フローチャート: 判断 445"/>
        <xdr:cNvSpPr/>
      </xdr:nvSpPr>
      <xdr:spPr>
        <a:xfrm>
          <a:off x="12954000" y="125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13805</xdr:rowOff>
    </xdr:from>
    <xdr:ext cx="762000" cy="259045"/>
    <xdr:sp macro="" textlink="">
      <xdr:nvSpPr>
        <xdr:cNvPr id="447" name="テキスト ボックス 446"/>
        <xdr:cNvSpPr txBox="1"/>
      </xdr:nvSpPr>
      <xdr:spPr>
        <a:xfrm>
          <a:off x="12623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51707</xdr:rowOff>
    </xdr:from>
    <xdr:to>
      <xdr:col>82</xdr:col>
      <xdr:colOff>158750</xdr:colOff>
      <xdr:row>81</xdr:row>
      <xdr:rowOff>153307</xdr:rowOff>
    </xdr:to>
    <xdr:sp macro="" textlink="">
      <xdr:nvSpPr>
        <xdr:cNvPr id="453" name="楕円 452"/>
        <xdr:cNvSpPr/>
      </xdr:nvSpPr>
      <xdr:spPr>
        <a:xfrm>
          <a:off x="164592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131734</xdr:rowOff>
    </xdr:from>
    <xdr:ext cx="762000" cy="259045"/>
    <xdr:sp macro="" textlink="">
      <xdr:nvSpPr>
        <xdr:cNvPr id="454" name="公債費以外該当値テキスト"/>
        <xdr:cNvSpPr txBox="1"/>
      </xdr:nvSpPr>
      <xdr:spPr>
        <a:xfrm>
          <a:off x="16598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81643</xdr:rowOff>
    </xdr:from>
    <xdr:to>
      <xdr:col>78</xdr:col>
      <xdr:colOff>120650</xdr:colOff>
      <xdr:row>81</xdr:row>
      <xdr:rowOff>11793</xdr:rowOff>
    </xdr:to>
    <xdr:sp macro="" textlink="">
      <xdr:nvSpPr>
        <xdr:cNvPr id="455" name="楕円 454"/>
        <xdr:cNvSpPr/>
      </xdr:nvSpPr>
      <xdr:spPr>
        <a:xfrm>
          <a:off x="15621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168020</xdr:rowOff>
    </xdr:from>
    <xdr:ext cx="736600" cy="259045"/>
    <xdr:sp macro="" textlink="">
      <xdr:nvSpPr>
        <xdr:cNvPr id="456" name="テキスト ボックス 455"/>
        <xdr:cNvSpPr txBox="1"/>
      </xdr:nvSpPr>
      <xdr:spPr>
        <a:xfrm>
          <a:off x="15290800" y="1388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100693</xdr:rowOff>
    </xdr:from>
    <xdr:to>
      <xdr:col>74</xdr:col>
      <xdr:colOff>31750</xdr:colOff>
      <xdr:row>80</xdr:row>
      <xdr:rowOff>30843</xdr:rowOff>
    </xdr:to>
    <xdr:sp macro="" textlink="">
      <xdr:nvSpPr>
        <xdr:cNvPr id="457" name="楕円 456"/>
        <xdr:cNvSpPr/>
      </xdr:nvSpPr>
      <xdr:spPr>
        <a:xfrm>
          <a:off x="14732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15620</xdr:rowOff>
    </xdr:from>
    <xdr:ext cx="762000" cy="259045"/>
    <xdr:sp macro="" textlink="">
      <xdr:nvSpPr>
        <xdr:cNvPr id="458" name="テキスト ボックス 457"/>
        <xdr:cNvSpPr txBox="1"/>
      </xdr:nvSpPr>
      <xdr:spPr>
        <a:xfrm>
          <a:off x="14401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81643</xdr:rowOff>
    </xdr:from>
    <xdr:to>
      <xdr:col>69</xdr:col>
      <xdr:colOff>142875</xdr:colOff>
      <xdr:row>81</xdr:row>
      <xdr:rowOff>11793</xdr:rowOff>
    </xdr:to>
    <xdr:sp macro="" textlink="">
      <xdr:nvSpPr>
        <xdr:cNvPr id="459" name="楕円 458"/>
        <xdr:cNvSpPr/>
      </xdr:nvSpPr>
      <xdr:spPr>
        <a:xfrm>
          <a:off x="13843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168020</xdr:rowOff>
    </xdr:from>
    <xdr:ext cx="762000" cy="259045"/>
    <xdr:sp macro="" textlink="">
      <xdr:nvSpPr>
        <xdr:cNvPr id="460" name="テキスト ボックス 459"/>
        <xdr:cNvSpPr txBox="1"/>
      </xdr:nvSpPr>
      <xdr:spPr>
        <a:xfrm>
          <a:off x="13512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97971</xdr:rowOff>
    </xdr:from>
    <xdr:to>
      <xdr:col>65</xdr:col>
      <xdr:colOff>53975</xdr:colOff>
      <xdr:row>79</xdr:row>
      <xdr:rowOff>28121</xdr:rowOff>
    </xdr:to>
    <xdr:sp macro="" textlink="">
      <xdr:nvSpPr>
        <xdr:cNvPr id="461" name="楕円 460"/>
        <xdr:cNvSpPr/>
      </xdr:nvSpPr>
      <xdr:spPr>
        <a:xfrm>
          <a:off x="12954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12898</xdr:rowOff>
    </xdr:from>
    <xdr:ext cx="762000" cy="259045"/>
    <xdr:sp macro="" textlink="">
      <xdr:nvSpPr>
        <xdr:cNvPr id="462" name="テキスト ボックス 461"/>
        <xdr:cNvSpPr txBox="1"/>
      </xdr:nvSpPr>
      <xdr:spPr>
        <a:xfrm>
          <a:off x="12623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62676</xdr:rowOff>
    </xdr:from>
    <xdr:to>
      <xdr:col>29</xdr:col>
      <xdr:colOff>127000</xdr:colOff>
      <xdr:row>19</xdr:row>
      <xdr:rowOff>109360</xdr:rowOff>
    </xdr:to>
    <xdr:cxnSp macro="">
      <xdr:nvCxnSpPr>
        <xdr:cNvPr id="47" name="直線コネクタ 46"/>
        <xdr:cNvCxnSpPr/>
      </xdr:nvCxnSpPr>
      <xdr:spPr bwMode="auto">
        <a:xfrm flipV="1">
          <a:off x="5651500" y="2167701"/>
          <a:ext cx="0" cy="1246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119537</xdr:rowOff>
    </xdr:from>
    <xdr:ext cx="762000" cy="259045"/>
    <xdr:sp macro="" textlink="">
      <xdr:nvSpPr>
        <xdr:cNvPr id="48" name="人口1人当たり決算額の推移最小値テキスト130"/>
        <xdr:cNvSpPr txBox="1"/>
      </xdr:nvSpPr>
      <xdr:spPr>
        <a:xfrm>
          <a:off x="5740400" y="342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109360</xdr:rowOff>
    </xdr:from>
    <xdr:to>
      <xdr:col>30</xdr:col>
      <xdr:colOff>25400</xdr:colOff>
      <xdr:row>19</xdr:row>
      <xdr:rowOff>109360</xdr:rowOff>
    </xdr:to>
    <xdr:cxnSp macro="">
      <xdr:nvCxnSpPr>
        <xdr:cNvPr id="49" name="直線コネクタ 48"/>
        <xdr:cNvCxnSpPr/>
      </xdr:nvCxnSpPr>
      <xdr:spPr bwMode="auto">
        <a:xfrm>
          <a:off x="5562600" y="34145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149053</xdr:rowOff>
    </xdr:from>
    <xdr:ext cx="762000" cy="259045"/>
    <xdr:sp macro="" textlink="">
      <xdr:nvSpPr>
        <xdr:cNvPr id="50" name="人口1人当たり決算額の推移最大値テキスト130"/>
        <xdr:cNvSpPr txBox="1"/>
      </xdr:nvSpPr>
      <xdr:spPr>
        <a:xfrm>
          <a:off x="5740400" y="191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62676</xdr:rowOff>
    </xdr:from>
    <xdr:to>
      <xdr:col>30</xdr:col>
      <xdr:colOff>25400</xdr:colOff>
      <xdr:row>12</xdr:row>
      <xdr:rowOff>62676</xdr:rowOff>
    </xdr:to>
    <xdr:cxnSp macro="">
      <xdr:nvCxnSpPr>
        <xdr:cNvPr id="51" name="直線コネクタ 50"/>
        <xdr:cNvCxnSpPr/>
      </xdr:nvCxnSpPr>
      <xdr:spPr bwMode="auto">
        <a:xfrm>
          <a:off x="5562600" y="2167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109360</xdr:rowOff>
    </xdr:from>
    <xdr:to>
      <xdr:col>29</xdr:col>
      <xdr:colOff>127000</xdr:colOff>
      <xdr:row>19</xdr:row>
      <xdr:rowOff>154655</xdr:rowOff>
    </xdr:to>
    <xdr:cxnSp macro="">
      <xdr:nvCxnSpPr>
        <xdr:cNvPr id="52" name="直線コネクタ 51"/>
        <xdr:cNvCxnSpPr/>
      </xdr:nvCxnSpPr>
      <xdr:spPr bwMode="auto">
        <a:xfrm flipV="1">
          <a:off x="5003800" y="3414535"/>
          <a:ext cx="647700" cy="4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88835</xdr:rowOff>
    </xdr:from>
    <xdr:ext cx="762000" cy="259045"/>
    <xdr:sp macro="" textlink="">
      <xdr:nvSpPr>
        <xdr:cNvPr id="53" name="人口1人当たり決算額の推移平均値テキスト130"/>
        <xdr:cNvSpPr txBox="1"/>
      </xdr:nvSpPr>
      <xdr:spPr>
        <a:xfrm>
          <a:off x="5740400" y="2536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72308</xdr:rowOff>
    </xdr:from>
    <xdr:to>
      <xdr:col>29</xdr:col>
      <xdr:colOff>177800</xdr:colOff>
      <xdr:row>16</xdr:row>
      <xdr:rowOff>2458</xdr:rowOff>
    </xdr:to>
    <xdr:sp macro="" textlink="">
      <xdr:nvSpPr>
        <xdr:cNvPr id="54" name="フローチャート: 判断 53"/>
        <xdr:cNvSpPr/>
      </xdr:nvSpPr>
      <xdr:spPr bwMode="auto">
        <a:xfrm>
          <a:off x="5600700" y="26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154655</xdr:rowOff>
    </xdr:from>
    <xdr:to>
      <xdr:col>26</xdr:col>
      <xdr:colOff>50800</xdr:colOff>
      <xdr:row>19</xdr:row>
      <xdr:rowOff>155161</xdr:rowOff>
    </xdr:to>
    <xdr:cxnSp macro="">
      <xdr:nvCxnSpPr>
        <xdr:cNvPr id="55" name="直線コネクタ 54"/>
        <xdr:cNvCxnSpPr/>
      </xdr:nvCxnSpPr>
      <xdr:spPr bwMode="auto">
        <a:xfrm flipV="1">
          <a:off x="4305300" y="3459830"/>
          <a:ext cx="698500" cy="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98908</xdr:rowOff>
    </xdr:from>
    <xdr:to>
      <xdr:col>26</xdr:col>
      <xdr:colOff>101600</xdr:colOff>
      <xdr:row>16</xdr:row>
      <xdr:rowOff>29058</xdr:rowOff>
    </xdr:to>
    <xdr:sp macro="" textlink="">
      <xdr:nvSpPr>
        <xdr:cNvPr id="56" name="フローチャート: 判断 55"/>
        <xdr:cNvSpPr/>
      </xdr:nvSpPr>
      <xdr:spPr bwMode="auto">
        <a:xfrm>
          <a:off x="4953000" y="2718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39235</xdr:rowOff>
    </xdr:from>
    <xdr:ext cx="736600" cy="259045"/>
    <xdr:sp macro="" textlink="">
      <xdr:nvSpPr>
        <xdr:cNvPr id="57" name="テキスト ボックス 56"/>
        <xdr:cNvSpPr txBox="1"/>
      </xdr:nvSpPr>
      <xdr:spPr>
        <a:xfrm>
          <a:off x="4622800" y="2487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155161</xdr:rowOff>
    </xdr:from>
    <xdr:to>
      <xdr:col>22</xdr:col>
      <xdr:colOff>114300</xdr:colOff>
      <xdr:row>20</xdr:row>
      <xdr:rowOff>8629</xdr:rowOff>
    </xdr:to>
    <xdr:cxnSp macro="">
      <xdr:nvCxnSpPr>
        <xdr:cNvPr id="58" name="直線コネクタ 57"/>
        <xdr:cNvCxnSpPr/>
      </xdr:nvCxnSpPr>
      <xdr:spPr bwMode="auto">
        <a:xfrm flipV="1">
          <a:off x="3606800" y="3460336"/>
          <a:ext cx="698500" cy="24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124037</xdr:rowOff>
    </xdr:from>
    <xdr:to>
      <xdr:col>22</xdr:col>
      <xdr:colOff>165100</xdr:colOff>
      <xdr:row>16</xdr:row>
      <xdr:rowOff>54187</xdr:rowOff>
    </xdr:to>
    <xdr:sp macro="" textlink="">
      <xdr:nvSpPr>
        <xdr:cNvPr id="59" name="フローチャート: 判断 58"/>
        <xdr:cNvSpPr/>
      </xdr:nvSpPr>
      <xdr:spPr bwMode="auto">
        <a:xfrm>
          <a:off x="4254500" y="27434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64364</xdr:rowOff>
    </xdr:from>
    <xdr:ext cx="762000" cy="259045"/>
    <xdr:sp macro="" textlink="">
      <xdr:nvSpPr>
        <xdr:cNvPr id="60" name="テキスト ボックス 59"/>
        <xdr:cNvSpPr txBox="1"/>
      </xdr:nvSpPr>
      <xdr:spPr>
        <a:xfrm>
          <a:off x="3924300" y="25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8629</xdr:rowOff>
    </xdr:from>
    <xdr:to>
      <xdr:col>18</xdr:col>
      <xdr:colOff>177800</xdr:colOff>
      <xdr:row>20</xdr:row>
      <xdr:rowOff>36485</xdr:rowOff>
    </xdr:to>
    <xdr:cxnSp macro="">
      <xdr:nvCxnSpPr>
        <xdr:cNvPr id="61" name="直線コネクタ 60"/>
        <xdr:cNvCxnSpPr/>
      </xdr:nvCxnSpPr>
      <xdr:spPr bwMode="auto">
        <a:xfrm flipV="1">
          <a:off x="2908300" y="3485254"/>
          <a:ext cx="698500" cy="2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50379</xdr:rowOff>
    </xdr:from>
    <xdr:to>
      <xdr:col>19</xdr:col>
      <xdr:colOff>38100</xdr:colOff>
      <xdr:row>16</xdr:row>
      <xdr:rowOff>151979</xdr:rowOff>
    </xdr:to>
    <xdr:sp macro="" textlink="">
      <xdr:nvSpPr>
        <xdr:cNvPr id="62" name="フローチャート: 判断 61"/>
        <xdr:cNvSpPr/>
      </xdr:nvSpPr>
      <xdr:spPr bwMode="auto">
        <a:xfrm>
          <a:off x="3556000" y="2841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162156</xdr:rowOff>
    </xdr:from>
    <xdr:ext cx="762000" cy="259045"/>
    <xdr:sp macro="" textlink="">
      <xdr:nvSpPr>
        <xdr:cNvPr id="63" name="テキスト ボックス 62"/>
        <xdr:cNvSpPr txBox="1"/>
      </xdr:nvSpPr>
      <xdr:spPr>
        <a:xfrm>
          <a:off x="3225800" y="26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115628</xdr:rowOff>
    </xdr:from>
    <xdr:to>
      <xdr:col>15</xdr:col>
      <xdr:colOff>101600</xdr:colOff>
      <xdr:row>17</xdr:row>
      <xdr:rowOff>45778</xdr:rowOff>
    </xdr:to>
    <xdr:sp macro="" textlink="">
      <xdr:nvSpPr>
        <xdr:cNvPr id="64" name="フローチャート: 判断 63"/>
        <xdr:cNvSpPr/>
      </xdr:nvSpPr>
      <xdr:spPr bwMode="auto">
        <a:xfrm>
          <a:off x="2857500" y="2906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55955</xdr:rowOff>
    </xdr:from>
    <xdr:ext cx="762000" cy="259045"/>
    <xdr:sp macro="" textlink="">
      <xdr:nvSpPr>
        <xdr:cNvPr id="65" name="テキスト ボックス 64"/>
        <xdr:cNvSpPr txBox="1"/>
      </xdr:nvSpPr>
      <xdr:spPr>
        <a:xfrm>
          <a:off x="2527300" y="267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58560</xdr:rowOff>
    </xdr:from>
    <xdr:to>
      <xdr:col>29</xdr:col>
      <xdr:colOff>177800</xdr:colOff>
      <xdr:row>19</xdr:row>
      <xdr:rowOff>160160</xdr:rowOff>
    </xdr:to>
    <xdr:sp macro="" textlink="">
      <xdr:nvSpPr>
        <xdr:cNvPr id="71" name="楕円 70"/>
        <xdr:cNvSpPr/>
      </xdr:nvSpPr>
      <xdr:spPr bwMode="auto">
        <a:xfrm>
          <a:off x="5600700" y="336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138587</xdr:rowOff>
    </xdr:from>
    <xdr:ext cx="762000" cy="259045"/>
    <xdr:sp macro="" textlink="">
      <xdr:nvSpPr>
        <xdr:cNvPr id="72" name="人口1人当たり決算額の推移該当値テキスト130"/>
        <xdr:cNvSpPr txBox="1"/>
      </xdr:nvSpPr>
      <xdr:spPr>
        <a:xfrm>
          <a:off x="5740400" y="327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103855</xdr:rowOff>
    </xdr:from>
    <xdr:to>
      <xdr:col>26</xdr:col>
      <xdr:colOff>101600</xdr:colOff>
      <xdr:row>20</xdr:row>
      <xdr:rowOff>34005</xdr:rowOff>
    </xdr:to>
    <xdr:sp macro="" textlink="">
      <xdr:nvSpPr>
        <xdr:cNvPr id="73" name="楕円 72"/>
        <xdr:cNvSpPr/>
      </xdr:nvSpPr>
      <xdr:spPr bwMode="auto">
        <a:xfrm>
          <a:off x="4953000" y="3409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18782</xdr:rowOff>
    </xdr:from>
    <xdr:ext cx="736600" cy="259045"/>
    <xdr:sp macro="" textlink="">
      <xdr:nvSpPr>
        <xdr:cNvPr id="74" name="テキスト ボックス 73"/>
        <xdr:cNvSpPr txBox="1"/>
      </xdr:nvSpPr>
      <xdr:spPr>
        <a:xfrm>
          <a:off x="4622800" y="349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104361</xdr:rowOff>
    </xdr:from>
    <xdr:to>
      <xdr:col>22</xdr:col>
      <xdr:colOff>165100</xdr:colOff>
      <xdr:row>20</xdr:row>
      <xdr:rowOff>34511</xdr:rowOff>
    </xdr:to>
    <xdr:sp macro="" textlink="">
      <xdr:nvSpPr>
        <xdr:cNvPr id="75" name="楕円 74"/>
        <xdr:cNvSpPr/>
      </xdr:nvSpPr>
      <xdr:spPr bwMode="auto">
        <a:xfrm>
          <a:off x="4254500" y="340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19288</xdr:rowOff>
    </xdr:from>
    <xdr:ext cx="762000" cy="259045"/>
    <xdr:sp macro="" textlink="">
      <xdr:nvSpPr>
        <xdr:cNvPr id="76" name="テキスト ボックス 75"/>
        <xdr:cNvSpPr txBox="1"/>
      </xdr:nvSpPr>
      <xdr:spPr>
        <a:xfrm>
          <a:off x="3924300" y="349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129279</xdr:rowOff>
    </xdr:from>
    <xdr:to>
      <xdr:col>19</xdr:col>
      <xdr:colOff>38100</xdr:colOff>
      <xdr:row>20</xdr:row>
      <xdr:rowOff>59429</xdr:rowOff>
    </xdr:to>
    <xdr:sp macro="" textlink="">
      <xdr:nvSpPr>
        <xdr:cNvPr id="77" name="楕円 76"/>
        <xdr:cNvSpPr/>
      </xdr:nvSpPr>
      <xdr:spPr bwMode="auto">
        <a:xfrm>
          <a:off x="3556000" y="343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44206</xdr:rowOff>
    </xdr:from>
    <xdr:ext cx="762000" cy="259045"/>
    <xdr:sp macro="" textlink="">
      <xdr:nvSpPr>
        <xdr:cNvPr id="78" name="テキスト ボックス 77"/>
        <xdr:cNvSpPr txBox="1"/>
      </xdr:nvSpPr>
      <xdr:spPr>
        <a:xfrm>
          <a:off x="3225800" y="352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157135</xdr:rowOff>
    </xdr:from>
    <xdr:to>
      <xdr:col>15</xdr:col>
      <xdr:colOff>101600</xdr:colOff>
      <xdr:row>20</xdr:row>
      <xdr:rowOff>87285</xdr:rowOff>
    </xdr:to>
    <xdr:sp macro="" textlink="">
      <xdr:nvSpPr>
        <xdr:cNvPr id="79" name="楕円 78"/>
        <xdr:cNvSpPr/>
      </xdr:nvSpPr>
      <xdr:spPr bwMode="auto">
        <a:xfrm>
          <a:off x="2857500" y="3462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72062</xdr:rowOff>
    </xdr:from>
    <xdr:ext cx="762000" cy="259045"/>
    <xdr:sp macro="" textlink="">
      <xdr:nvSpPr>
        <xdr:cNvPr id="80" name="テキスト ボックス 79"/>
        <xdr:cNvSpPr txBox="1"/>
      </xdr:nvSpPr>
      <xdr:spPr>
        <a:xfrm>
          <a:off x="2527300" y="354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76845</xdr:rowOff>
    </xdr:from>
    <xdr:to>
      <xdr:col>29</xdr:col>
      <xdr:colOff>127000</xdr:colOff>
      <xdr:row>37</xdr:row>
      <xdr:rowOff>175692</xdr:rowOff>
    </xdr:to>
    <xdr:cxnSp macro="">
      <xdr:nvCxnSpPr>
        <xdr:cNvPr id="108" name="直線コネクタ 107"/>
        <xdr:cNvCxnSpPr/>
      </xdr:nvCxnSpPr>
      <xdr:spPr bwMode="auto">
        <a:xfrm flipV="1">
          <a:off x="5651500" y="6001395"/>
          <a:ext cx="0" cy="1298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185869</xdr:rowOff>
    </xdr:from>
    <xdr:ext cx="762000" cy="259045"/>
    <xdr:sp macro="" textlink="">
      <xdr:nvSpPr>
        <xdr:cNvPr id="109" name="人口1人当たり決算額の推移最小値テキスト445"/>
        <xdr:cNvSpPr txBox="1"/>
      </xdr:nvSpPr>
      <xdr:spPr>
        <a:xfrm>
          <a:off x="5740400" y="731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175692</xdr:rowOff>
    </xdr:from>
    <xdr:to>
      <xdr:col>30</xdr:col>
      <xdr:colOff>25400</xdr:colOff>
      <xdr:row>37</xdr:row>
      <xdr:rowOff>175692</xdr:rowOff>
    </xdr:to>
    <xdr:cxnSp macro="">
      <xdr:nvCxnSpPr>
        <xdr:cNvPr id="110" name="直線コネクタ 109"/>
        <xdr:cNvCxnSpPr/>
      </xdr:nvCxnSpPr>
      <xdr:spPr bwMode="auto">
        <a:xfrm>
          <a:off x="5562600" y="7300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334672</xdr:rowOff>
    </xdr:from>
    <xdr:ext cx="762000" cy="259045"/>
    <xdr:sp macro="" textlink="">
      <xdr:nvSpPr>
        <xdr:cNvPr id="111" name="人口1人当たり決算額の推移最大値テキスト445"/>
        <xdr:cNvSpPr txBox="1"/>
      </xdr:nvSpPr>
      <xdr:spPr>
        <a:xfrm>
          <a:off x="5740400" y="574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76845</xdr:rowOff>
    </xdr:from>
    <xdr:to>
      <xdr:col>30</xdr:col>
      <xdr:colOff>25400</xdr:colOff>
      <xdr:row>33</xdr:row>
      <xdr:rowOff>76845</xdr:rowOff>
    </xdr:to>
    <xdr:cxnSp macro="">
      <xdr:nvCxnSpPr>
        <xdr:cNvPr id="112" name="直線コネクタ 111"/>
        <xdr:cNvCxnSpPr/>
      </xdr:nvCxnSpPr>
      <xdr:spPr bwMode="auto">
        <a:xfrm>
          <a:off x="5562600" y="6001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175692</xdr:rowOff>
    </xdr:from>
    <xdr:to>
      <xdr:col>29</xdr:col>
      <xdr:colOff>127000</xdr:colOff>
      <xdr:row>37</xdr:row>
      <xdr:rowOff>196586</xdr:rowOff>
    </xdr:to>
    <xdr:cxnSp macro="">
      <xdr:nvCxnSpPr>
        <xdr:cNvPr id="113" name="直線コネクタ 112"/>
        <xdr:cNvCxnSpPr/>
      </xdr:nvCxnSpPr>
      <xdr:spPr bwMode="auto">
        <a:xfrm flipV="1">
          <a:off x="5003800" y="7300392"/>
          <a:ext cx="647700" cy="20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174520</xdr:rowOff>
    </xdr:from>
    <xdr:ext cx="762000" cy="259045"/>
    <xdr:sp macro="" textlink="">
      <xdr:nvSpPr>
        <xdr:cNvPr id="114" name="人口1人当たり決算額の推移平均値テキスト445"/>
        <xdr:cNvSpPr txBox="1"/>
      </xdr:nvSpPr>
      <xdr:spPr>
        <a:xfrm>
          <a:off x="5740400" y="644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329443</xdr:rowOff>
    </xdr:from>
    <xdr:to>
      <xdr:col>29</xdr:col>
      <xdr:colOff>177800</xdr:colOff>
      <xdr:row>35</xdr:row>
      <xdr:rowOff>88143</xdr:rowOff>
    </xdr:to>
    <xdr:sp macro="" textlink="">
      <xdr:nvSpPr>
        <xdr:cNvPr id="115" name="フローチャート: 判断 114"/>
        <xdr:cNvSpPr/>
      </xdr:nvSpPr>
      <xdr:spPr bwMode="auto">
        <a:xfrm>
          <a:off x="56007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95865</xdr:rowOff>
    </xdr:from>
    <xdr:to>
      <xdr:col>26</xdr:col>
      <xdr:colOff>50800</xdr:colOff>
      <xdr:row>37</xdr:row>
      <xdr:rowOff>196586</xdr:rowOff>
    </xdr:to>
    <xdr:cxnSp macro="">
      <xdr:nvCxnSpPr>
        <xdr:cNvPr id="116" name="直線コネクタ 115"/>
        <xdr:cNvCxnSpPr/>
      </xdr:nvCxnSpPr>
      <xdr:spPr bwMode="auto">
        <a:xfrm>
          <a:off x="4305300" y="7220565"/>
          <a:ext cx="698500" cy="10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46893</xdr:rowOff>
    </xdr:from>
    <xdr:to>
      <xdr:col>26</xdr:col>
      <xdr:colOff>101600</xdr:colOff>
      <xdr:row>35</xdr:row>
      <xdr:rowOff>148493</xdr:rowOff>
    </xdr:to>
    <xdr:sp macro="" textlink="">
      <xdr:nvSpPr>
        <xdr:cNvPr id="117" name="フローチャート: 判断 116"/>
        <xdr:cNvSpPr/>
      </xdr:nvSpPr>
      <xdr:spPr bwMode="auto">
        <a:xfrm>
          <a:off x="49530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158671</xdr:rowOff>
    </xdr:from>
    <xdr:ext cx="736600" cy="259045"/>
    <xdr:sp macro="" textlink="">
      <xdr:nvSpPr>
        <xdr:cNvPr id="118" name="テキスト ボックス 117"/>
        <xdr:cNvSpPr txBox="1"/>
      </xdr:nvSpPr>
      <xdr:spPr>
        <a:xfrm>
          <a:off x="4622800" y="6426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23307</xdr:rowOff>
    </xdr:from>
    <xdr:to>
      <xdr:col>22</xdr:col>
      <xdr:colOff>114300</xdr:colOff>
      <xdr:row>37</xdr:row>
      <xdr:rowOff>95865</xdr:rowOff>
    </xdr:to>
    <xdr:cxnSp macro="">
      <xdr:nvCxnSpPr>
        <xdr:cNvPr id="119" name="直線コネクタ 118"/>
        <xdr:cNvCxnSpPr/>
      </xdr:nvCxnSpPr>
      <xdr:spPr bwMode="auto">
        <a:xfrm>
          <a:off x="3606800" y="7148007"/>
          <a:ext cx="698500" cy="72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58598</xdr:rowOff>
    </xdr:from>
    <xdr:to>
      <xdr:col>22</xdr:col>
      <xdr:colOff>165100</xdr:colOff>
      <xdr:row>35</xdr:row>
      <xdr:rowOff>160198</xdr:rowOff>
    </xdr:to>
    <xdr:sp macro="" textlink="">
      <xdr:nvSpPr>
        <xdr:cNvPr id="120" name="フローチャート: 判断 119"/>
        <xdr:cNvSpPr/>
      </xdr:nvSpPr>
      <xdr:spPr bwMode="auto">
        <a:xfrm>
          <a:off x="4254500" y="6668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170375</xdr:rowOff>
    </xdr:from>
    <xdr:ext cx="762000" cy="259045"/>
    <xdr:sp macro="" textlink="">
      <xdr:nvSpPr>
        <xdr:cNvPr id="121" name="テキスト ボックス 120"/>
        <xdr:cNvSpPr txBox="1"/>
      </xdr:nvSpPr>
      <xdr:spPr>
        <a:xfrm>
          <a:off x="3924300" y="643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235631</xdr:rowOff>
    </xdr:from>
    <xdr:to>
      <xdr:col>18</xdr:col>
      <xdr:colOff>177800</xdr:colOff>
      <xdr:row>37</xdr:row>
      <xdr:rowOff>23307</xdr:rowOff>
    </xdr:to>
    <xdr:cxnSp macro="">
      <xdr:nvCxnSpPr>
        <xdr:cNvPr id="122" name="直線コネクタ 121"/>
        <xdr:cNvCxnSpPr/>
      </xdr:nvCxnSpPr>
      <xdr:spPr bwMode="auto">
        <a:xfrm>
          <a:off x="2908300" y="6845981"/>
          <a:ext cx="698500" cy="302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123383</xdr:rowOff>
    </xdr:from>
    <xdr:to>
      <xdr:col>19</xdr:col>
      <xdr:colOff>38100</xdr:colOff>
      <xdr:row>35</xdr:row>
      <xdr:rowOff>224983</xdr:rowOff>
    </xdr:to>
    <xdr:sp macro="" textlink="">
      <xdr:nvSpPr>
        <xdr:cNvPr id="123" name="フローチャート: 判断 122"/>
        <xdr:cNvSpPr/>
      </xdr:nvSpPr>
      <xdr:spPr bwMode="auto">
        <a:xfrm>
          <a:off x="3556000" y="6733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235160</xdr:rowOff>
    </xdr:from>
    <xdr:ext cx="762000" cy="259045"/>
    <xdr:sp macro="" textlink="">
      <xdr:nvSpPr>
        <xdr:cNvPr id="124" name="テキスト ボックス 123"/>
        <xdr:cNvSpPr txBox="1"/>
      </xdr:nvSpPr>
      <xdr:spPr>
        <a:xfrm>
          <a:off x="3225800" y="650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279426</xdr:rowOff>
    </xdr:from>
    <xdr:to>
      <xdr:col>15</xdr:col>
      <xdr:colOff>101600</xdr:colOff>
      <xdr:row>35</xdr:row>
      <xdr:rowOff>38126</xdr:rowOff>
    </xdr:to>
    <xdr:sp macro="" textlink="">
      <xdr:nvSpPr>
        <xdr:cNvPr id="125" name="フローチャート: 判断 124"/>
        <xdr:cNvSpPr/>
      </xdr:nvSpPr>
      <xdr:spPr bwMode="auto">
        <a:xfrm>
          <a:off x="2857500" y="6546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48303</xdr:rowOff>
    </xdr:from>
    <xdr:ext cx="762000" cy="259045"/>
    <xdr:sp macro="" textlink="">
      <xdr:nvSpPr>
        <xdr:cNvPr id="126" name="テキスト ボックス 125"/>
        <xdr:cNvSpPr txBox="1"/>
      </xdr:nvSpPr>
      <xdr:spPr>
        <a:xfrm>
          <a:off x="2527300" y="63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124892</xdr:rowOff>
    </xdr:from>
    <xdr:to>
      <xdr:col>29</xdr:col>
      <xdr:colOff>177800</xdr:colOff>
      <xdr:row>37</xdr:row>
      <xdr:rowOff>226492</xdr:rowOff>
    </xdr:to>
    <xdr:sp macro="" textlink="">
      <xdr:nvSpPr>
        <xdr:cNvPr id="132" name="楕円 131"/>
        <xdr:cNvSpPr/>
      </xdr:nvSpPr>
      <xdr:spPr bwMode="auto">
        <a:xfrm>
          <a:off x="5600700" y="724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33469</xdr:rowOff>
    </xdr:from>
    <xdr:ext cx="762000" cy="259045"/>
    <xdr:sp macro="" textlink="">
      <xdr:nvSpPr>
        <xdr:cNvPr id="133" name="人口1人当たり決算額の推移該当値テキスト445"/>
        <xdr:cNvSpPr txBox="1"/>
      </xdr:nvSpPr>
      <xdr:spPr>
        <a:xfrm>
          <a:off x="5740400" y="715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145786</xdr:rowOff>
    </xdr:from>
    <xdr:to>
      <xdr:col>26</xdr:col>
      <xdr:colOff>101600</xdr:colOff>
      <xdr:row>37</xdr:row>
      <xdr:rowOff>247386</xdr:rowOff>
    </xdr:to>
    <xdr:sp macro="" textlink="">
      <xdr:nvSpPr>
        <xdr:cNvPr id="134" name="楕円 133"/>
        <xdr:cNvSpPr/>
      </xdr:nvSpPr>
      <xdr:spPr bwMode="auto">
        <a:xfrm>
          <a:off x="4953000" y="7270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232163</xdr:rowOff>
    </xdr:from>
    <xdr:ext cx="736600" cy="259045"/>
    <xdr:sp macro="" textlink="">
      <xdr:nvSpPr>
        <xdr:cNvPr id="135" name="テキスト ボックス 134"/>
        <xdr:cNvSpPr txBox="1"/>
      </xdr:nvSpPr>
      <xdr:spPr>
        <a:xfrm>
          <a:off x="4622800" y="7356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45065</xdr:rowOff>
    </xdr:from>
    <xdr:to>
      <xdr:col>22</xdr:col>
      <xdr:colOff>165100</xdr:colOff>
      <xdr:row>37</xdr:row>
      <xdr:rowOff>146665</xdr:rowOff>
    </xdr:to>
    <xdr:sp macro="" textlink="">
      <xdr:nvSpPr>
        <xdr:cNvPr id="136" name="楕円 135"/>
        <xdr:cNvSpPr/>
      </xdr:nvSpPr>
      <xdr:spPr bwMode="auto">
        <a:xfrm>
          <a:off x="4254500" y="7169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131442</xdr:rowOff>
    </xdr:from>
    <xdr:ext cx="762000" cy="259045"/>
    <xdr:sp macro="" textlink="">
      <xdr:nvSpPr>
        <xdr:cNvPr id="137" name="テキスト ボックス 136"/>
        <xdr:cNvSpPr txBox="1"/>
      </xdr:nvSpPr>
      <xdr:spPr>
        <a:xfrm>
          <a:off x="3924300" y="725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143957</xdr:rowOff>
    </xdr:from>
    <xdr:to>
      <xdr:col>19</xdr:col>
      <xdr:colOff>38100</xdr:colOff>
      <xdr:row>37</xdr:row>
      <xdr:rowOff>74107</xdr:rowOff>
    </xdr:to>
    <xdr:sp macro="" textlink="">
      <xdr:nvSpPr>
        <xdr:cNvPr id="138" name="楕円 137"/>
        <xdr:cNvSpPr/>
      </xdr:nvSpPr>
      <xdr:spPr bwMode="auto">
        <a:xfrm>
          <a:off x="3556000" y="7097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58884</xdr:rowOff>
    </xdr:from>
    <xdr:ext cx="762000" cy="259045"/>
    <xdr:sp macro="" textlink="">
      <xdr:nvSpPr>
        <xdr:cNvPr id="139" name="テキスト ボックス 138"/>
        <xdr:cNvSpPr txBox="1"/>
      </xdr:nvSpPr>
      <xdr:spPr>
        <a:xfrm>
          <a:off x="3225800" y="718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184831</xdr:rowOff>
    </xdr:from>
    <xdr:to>
      <xdr:col>15</xdr:col>
      <xdr:colOff>101600</xdr:colOff>
      <xdr:row>35</xdr:row>
      <xdr:rowOff>286431</xdr:rowOff>
    </xdr:to>
    <xdr:sp macro="" textlink="">
      <xdr:nvSpPr>
        <xdr:cNvPr id="140" name="楕円 139"/>
        <xdr:cNvSpPr/>
      </xdr:nvSpPr>
      <xdr:spPr bwMode="auto">
        <a:xfrm>
          <a:off x="2857500" y="6795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271208</xdr:rowOff>
    </xdr:from>
    <xdr:ext cx="762000" cy="259045"/>
    <xdr:sp macro="" textlink="">
      <xdr:nvSpPr>
        <xdr:cNvPr id="141" name="テキスト ボックス 140"/>
        <xdr:cNvSpPr txBox="1"/>
      </xdr:nvSpPr>
      <xdr:spPr>
        <a:xfrm>
          <a:off x="2527300" y="688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22,722
21,464
58.99
8,264,968
7,766,270
491,825
5,142,809
7,510,741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30935</xdr:rowOff>
    </xdr:from>
    <xdr:to>
      <xdr:col>24</xdr:col>
      <xdr:colOff>62865</xdr:colOff>
      <xdr:row>37</xdr:row>
      <xdr:rowOff>155473</xdr:rowOff>
    </xdr:to>
    <xdr:cxnSp macro="">
      <xdr:nvCxnSpPr>
        <xdr:cNvPr id="58" name="直線コネクタ 57"/>
        <xdr:cNvCxnSpPr/>
      </xdr:nvCxnSpPr>
      <xdr:spPr>
        <a:xfrm flipV="1">
          <a:off x="4633595" y="5345885"/>
          <a:ext cx="1270" cy="115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159300</xdr:rowOff>
    </xdr:from>
    <xdr:ext cx="534377" cy="259045"/>
    <xdr:sp macro="" textlink="">
      <xdr:nvSpPr>
        <xdr:cNvPr id="59" name="人件費最小値テキスト"/>
        <xdr:cNvSpPr txBox="1"/>
      </xdr:nvSpPr>
      <xdr:spPr>
        <a:xfrm>
          <a:off x="4686300" y="650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155473</xdr:rowOff>
    </xdr:from>
    <xdr:to>
      <xdr:col>24</xdr:col>
      <xdr:colOff>152400</xdr:colOff>
      <xdr:row>37</xdr:row>
      <xdr:rowOff>155473</xdr:rowOff>
    </xdr:to>
    <xdr:cxnSp macro="">
      <xdr:nvCxnSpPr>
        <xdr:cNvPr id="60" name="直線コネクタ 59"/>
        <xdr:cNvCxnSpPr/>
      </xdr:nvCxnSpPr>
      <xdr:spPr>
        <a:xfrm>
          <a:off x="4546600" y="649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149062</xdr:rowOff>
    </xdr:from>
    <xdr:ext cx="599010" cy="259045"/>
    <xdr:sp macro="" textlink="">
      <xdr:nvSpPr>
        <xdr:cNvPr id="61" name="人件費最大値テキスト"/>
        <xdr:cNvSpPr txBox="1"/>
      </xdr:nvSpPr>
      <xdr:spPr>
        <a:xfrm>
          <a:off x="4686300" y="512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30935</xdr:rowOff>
    </xdr:from>
    <xdr:to>
      <xdr:col>24</xdr:col>
      <xdr:colOff>152400</xdr:colOff>
      <xdr:row>31</xdr:row>
      <xdr:rowOff>30935</xdr:rowOff>
    </xdr:to>
    <xdr:cxnSp macro="">
      <xdr:nvCxnSpPr>
        <xdr:cNvPr id="62" name="直線コネクタ 61"/>
        <xdr:cNvCxnSpPr/>
      </xdr:nvCxnSpPr>
      <xdr:spPr>
        <a:xfrm>
          <a:off x="4546600" y="534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155473</xdr:rowOff>
    </xdr:from>
    <xdr:to>
      <xdr:col>24</xdr:col>
      <xdr:colOff>63500</xdr:colOff>
      <xdr:row>38</xdr:row>
      <xdr:rowOff>35671</xdr:rowOff>
    </xdr:to>
    <xdr:cxnSp macro="">
      <xdr:nvCxnSpPr>
        <xdr:cNvPr id="63" name="直線コネクタ 62"/>
        <xdr:cNvCxnSpPr/>
      </xdr:nvCxnSpPr>
      <xdr:spPr>
        <a:xfrm flipV="1">
          <a:off x="3797300" y="6499123"/>
          <a:ext cx="838200" cy="5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161024</xdr:rowOff>
    </xdr:from>
    <xdr:ext cx="534377" cy="259045"/>
    <xdr:sp macro="" textlink="">
      <xdr:nvSpPr>
        <xdr:cNvPr id="64" name="人件費平均値テキスト"/>
        <xdr:cNvSpPr txBox="1"/>
      </xdr:nvSpPr>
      <xdr:spPr>
        <a:xfrm>
          <a:off x="4686300" y="5647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138147</xdr:rowOff>
    </xdr:from>
    <xdr:to>
      <xdr:col>24</xdr:col>
      <xdr:colOff>114300</xdr:colOff>
      <xdr:row>34</xdr:row>
      <xdr:rowOff>68297</xdr:rowOff>
    </xdr:to>
    <xdr:sp macro="" textlink="">
      <xdr:nvSpPr>
        <xdr:cNvPr id="65" name="フローチャート: 判断 64"/>
        <xdr:cNvSpPr/>
      </xdr:nvSpPr>
      <xdr:spPr>
        <a:xfrm>
          <a:off x="4584700" y="57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18934</xdr:rowOff>
    </xdr:from>
    <xdr:to>
      <xdr:col>19</xdr:col>
      <xdr:colOff>177800</xdr:colOff>
      <xdr:row>38</xdr:row>
      <xdr:rowOff>35671</xdr:rowOff>
    </xdr:to>
    <xdr:cxnSp macro="">
      <xdr:nvCxnSpPr>
        <xdr:cNvPr id="66" name="直線コネクタ 65"/>
        <xdr:cNvCxnSpPr/>
      </xdr:nvCxnSpPr>
      <xdr:spPr>
        <a:xfrm>
          <a:off x="2908300" y="6534034"/>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167865</xdr:rowOff>
    </xdr:from>
    <xdr:to>
      <xdr:col>20</xdr:col>
      <xdr:colOff>38100</xdr:colOff>
      <xdr:row>34</xdr:row>
      <xdr:rowOff>98015</xdr:rowOff>
    </xdr:to>
    <xdr:sp macro="" textlink="">
      <xdr:nvSpPr>
        <xdr:cNvPr id="67" name="フローチャート: 判断 66"/>
        <xdr:cNvSpPr/>
      </xdr:nvSpPr>
      <xdr:spPr>
        <a:xfrm>
          <a:off x="3746500" y="582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114542</xdr:rowOff>
    </xdr:from>
    <xdr:ext cx="534377" cy="259045"/>
    <xdr:sp macro="" textlink="">
      <xdr:nvSpPr>
        <xdr:cNvPr id="68" name="テキスト ボックス 67"/>
        <xdr:cNvSpPr txBox="1"/>
      </xdr:nvSpPr>
      <xdr:spPr>
        <a:xfrm>
          <a:off x="3530111" y="560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18934</xdr:rowOff>
    </xdr:from>
    <xdr:to>
      <xdr:col>15</xdr:col>
      <xdr:colOff>50800</xdr:colOff>
      <xdr:row>38</xdr:row>
      <xdr:rowOff>43263</xdr:rowOff>
    </xdr:to>
    <xdr:cxnSp macro="">
      <xdr:nvCxnSpPr>
        <xdr:cNvPr id="69" name="直線コネクタ 68"/>
        <xdr:cNvCxnSpPr/>
      </xdr:nvCxnSpPr>
      <xdr:spPr>
        <a:xfrm flipV="1">
          <a:off x="2019300" y="6534034"/>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4106</xdr:rowOff>
    </xdr:from>
    <xdr:to>
      <xdr:col>15</xdr:col>
      <xdr:colOff>101600</xdr:colOff>
      <xdr:row>34</xdr:row>
      <xdr:rowOff>105706</xdr:rowOff>
    </xdr:to>
    <xdr:sp macro="" textlink="">
      <xdr:nvSpPr>
        <xdr:cNvPr id="70" name="フローチャート: 判断 69"/>
        <xdr:cNvSpPr/>
      </xdr:nvSpPr>
      <xdr:spPr>
        <a:xfrm>
          <a:off x="2857500" y="58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122233</xdr:rowOff>
    </xdr:from>
    <xdr:ext cx="534377" cy="259045"/>
    <xdr:sp macro="" textlink="">
      <xdr:nvSpPr>
        <xdr:cNvPr id="71" name="テキスト ボックス 70"/>
        <xdr:cNvSpPr txBox="1"/>
      </xdr:nvSpPr>
      <xdr:spPr>
        <a:xfrm>
          <a:off x="2641111" y="560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38594</xdr:rowOff>
    </xdr:from>
    <xdr:to>
      <xdr:col>10</xdr:col>
      <xdr:colOff>114300</xdr:colOff>
      <xdr:row>38</xdr:row>
      <xdr:rowOff>43263</xdr:rowOff>
    </xdr:to>
    <xdr:cxnSp macro="">
      <xdr:nvCxnSpPr>
        <xdr:cNvPr id="72" name="直線コネクタ 71"/>
        <xdr:cNvCxnSpPr/>
      </xdr:nvCxnSpPr>
      <xdr:spPr>
        <a:xfrm>
          <a:off x="1130300" y="6553694"/>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102567</xdr:rowOff>
    </xdr:from>
    <xdr:to>
      <xdr:col>10</xdr:col>
      <xdr:colOff>165100</xdr:colOff>
      <xdr:row>35</xdr:row>
      <xdr:rowOff>32717</xdr:rowOff>
    </xdr:to>
    <xdr:sp macro="" textlink="">
      <xdr:nvSpPr>
        <xdr:cNvPr id="73" name="フローチャート: 判断 72"/>
        <xdr:cNvSpPr/>
      </xdr:nvSpPr>
      <xdr:spPr>
        <a:xfrm>
          <a:off x="1968500" y="593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49244</xdr:rowOff>
    </xdr:from>
    <xdr:ext cx="534377" cy="259045"/>
    <xdr:sp macro="" textlink="">
      <xdr:nvSpPr>
        <xdr:cNvPr id="74" name="テキスト ボックス 73"/>
        <xdr:cNvSpPr txBox="1"/>
      </xdr:nvSpPr>
      <xdr:spPr>
        <a:xfrm>
          <a:off x="1752111" y="57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128431</xdr:rowOff>
    </xdr:from>
    <xdr:to>
      <xdr:col>6</xdr:col>
      <xdr:colOff>38100</xdr:colOff>
      <xdr:row>35</xdr:row>
      <xdr:rowOff>58581</xdr:rowOff>
    </xdr:to>
    <xdr:sp macro="" textlink="">
      <xdr:nvSpPr>
        <xdr:cNvPr id="75" name="フローチャート: 判断 74"/>
        <xdr:cNvSpPr/>
      </xdr:nvSpPr>
      <xdr:spPr>
        <a:xfrm>
          <a:off x="1079500" y="595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75108</xdr:rowOff>
    </xdr:from>
    <xdr:ext cx="534377" cy="259045"/>
    <xdr:sp macro="" textlink="">
      <xdr:nvSpPr>
        <xdr:cNvPr id="76" name="テキスト ボックス 75"/>
        <xdr:cNvSpPr txBox="1"/>
      </xdr:nvSpPr>
      <xdr:spPr>
        <a:xfrm>
          <a:off x="863111" y="573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104673</xdr:rowOff>
    </xdr:from>
    <xdr:to>
      <xdr:col>24</xdr:col>
      <xdr:colOff>114300</xdr:colOff>
      <xdr:row>38</xdr:row>
      <xdr:rowOff>34823</xdr:rowOff>
    </xdr:to>
    <xdr:sp macro="" textlink="">
      <xdr:nvSpPr>
        <xdr:cNvPr id="82" name="楕円 81"/>
        <xdr:cNvSpPr/>
      </xdr:nvSpPr>
      <xdr:spPr>
        <a:xfrm>
          <a:off x="45847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19600</xdr:rowOff>
    </xdr:from>
    <xdr:ext cx="534377" cy="259045"/>
    <xdr:sp macro="" textlink="">
      <xdr:nvSpPr>
        <xdr:cNvPr id="83" name="人件費該当値テキスト"/>
        <xdr:cNvSpPr txBox="1"/>
      </xdr:nvSpPr>
      <xdr:spPr>
        <a:xfrm>
          <a:off x="4686300" y="636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156321</xdr:rowOff>
    </xdr:from>
    <xdr:to>
      <xdr:col>20</xdr:col>
      <xdr:colOff>38100</xdr:colOff>
      <xdr:row>38</xdr:row>
      <xdr:rowOff>86471</xdr:rowOff>
    </xdr:to>
    <xdr:sp macro="" textlink="">
      <xdr:nvSpPr>
        <xdr:cNvPr id="84" name="楕円 83"/>
        <xdr:cNvSpPr/>
      </xdr:nvSpPr>
      <xdr:spPr>
        <a:xfrm>
          <a:off x="3746500" y="649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77598</xdr:rowOff>
    </xdr:from>
    <xdr:ext cx="534377" cy="259045"/>
    <xdr:sp macro="" textlink="">
      <xdr:nvSpPr>
        <xdr:cNvPr id="85" name="テキスト ボックス 84"/>
        <xdr:cNvSpPr txBox="1"/>
      </xdr:nvSpPr>
      <xdr:spPr>
        <a:xfrm>
          <a:off x="3530111" y="659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139584</xdr:rowOff>
    </xdr:from>
    <xdr:to>
      <xdr:col>15</xdr:col>
      <xdr:colOff>101600</xdr:colOff>
      <xdr:row>38</xdr:row>
      <xdr:rowOff>69734</xdr:rowOff>
    </xdr:to>
    <xdr:sp macro="" textlink="">
      <xdr:nvSpPr>
        <xdr:cNvPr id="86" name="楕円 85"/>
        <xdr:cNvSpPr/>
      </xdr:nvSpPr>
      <xdr:spPr>
        <a:xfrm>
          <a:off x="2857500" y="64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60861</xdr:rowOff>
    </xdr:from>
    <xdr:ext cx="534377" cy="259045"/>
    <xdr:sp macro="" textlink="">
      <xdr:nvSpPr>
        <xdr:cNvPr id="87" name="テキスト ボックス 86"/>
        <xdr:cNvSpPr txBox="1"/>
      </xdr:nvSpPr>
      <xdr:spPr>
        <a:xfrm>
          <a:off x="2641111" y="65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163913</xdr:rowOff>
    </xdr:from>
    <xdr:to>
      <xdr:col>10</xdr:col>
      <xdr:colOff>165100</xdr:colOff>
      <xdr:row>38</xdr:row>
      <xdr:rowOff>94063</xdr:rowOff>
    </xdr:to>
    <xdr:sp macro="" textlink="">
      <xdr:nvSpPr>
        <xdr:cNvPr id="88" name="楕円 87"/>
        <xdr:cNvSpPr/>
      </xdr:nvSpPr>
      <xdr:spPr>
        <a:xfrm>
          <a:off x="1968500" y="65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85190</xdr:rowOff>
    </xdr:from>
    <xdr:ext cx="534377" cy="259045"/>
    <xdr:sp macro="" textlink="">
      <xdr:nvSpPr>
        <xdr:cNvPr id="89" name="テキスト ボックス 88"/>
        <xdr:cNvSpPr txBox="1"/>
      </xdr:nvSpPr>
      <xdr:spPr>
        <a:xfrm>
          <a:off x="1752111" y="660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159244</xdr:rowOff>
    </xdr:from>
    <xdr:to>
      <xdr:col>6</xdr:col>
      <xdr:colOff>38100</xdr:colOff>
      <xdr:row>38</xdr:row>
      <xdr:rowOff>89394</xdr:rowOff>
    </xdr:to>
    <xdr:sp macro="" textlink="">
      <xdr:nvSpPr>
        <xdr:cNvPr id="90" name="楕円 89"/>
        <xdr:cNvSpPr/>
      </xdr:nvSpPr>
      <xdr:spPr>
        <a:xfrm>
          <a:off x="1079500" y="65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80521</xdr:rowOff>
    </xdr:from>
    <xdr:ext cx="534377" cy="259045"/>
    <xdr:sp macro="" textlink="">
      <xdr:nvSpPr>
        <xdr:cNvPr id="91" name="テキスト ボックス 90"/>
        <xdr:cNvSpPr txBox="1"/>
      </xdr:nvSpPr>
      <xdr:spPr>
        <a:xfrm>
          <a:off x="863111" y="65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127241</xdr:rowOff>
    </xdr:from>
    <xdr:to>
      <xdr:col>24</xdr:col>
      <xdr:colOff>62865</xdr:colOff>
      <xdr:row>58</xdr:row>
      <xdr:rowOff>103673</xdr:rowOff>
    </xdr:to>
    <xdr:cxnSp macro="">
      <xdr:nvCxnSpPr>
        <xdr:cNvPr id="114" name="直線コネクタ 113"/>
        <xdr:cNvCxnSpPr/>
      </xdr:nvCxnSpPr>
      <xdr:spPr>
        <a:xfrm flipV="1">
          <a:off x="4633595" y="8699741"/>
          <a:ext cx="1270" cy="1348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107500</xdr:rowOff>
    </xdr:from>
    <xdr:ext cx="534377" cy="259045"/>
    <xdr:sp macro="" textlink="">
      <xdr:nvSpPr>
        <xdr:cNvPr id="115" name="物件費最小値テキスト"/>
        <xdr:cNvSpPr txBox="1"/>
      </xdr:nvSpPr>
      <xdr:spPr>
        <a:xfrm>
          <a:off x="4686300" y="1005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103673</xdr:rowOff>
    </xdr:from>
    <xdr:to>
      <xdr:col>24</xdr:col>
      <xdr:colOff>152400</xdr:colOff>
      <xdr:row>58</xdr:row>
      <xdr:rowOff>103673</xdr:rowOff>
    </xdr:to>
    <xdr:cxnSp macro="">
      <xdr:nvCxnSpPr>
        <xdr:cNvPr id="116" name="直線コネクタ 115"/>
        <xdr:cNvCxnSpPr/>
      </xdr:nvCxnSpPr>
      <xdr:spPr>
        <a:xfrm>
          <a:off x="4546600" y="1004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73918</xdr:rowOff>
    </xdr:from>
    <xdr:ext cx="599010" cy="259045"/>
    <xdr:sp macro="" textlink="">
      <xdr:nvSpPr>
        <xdr:cNvPr id="117" name="物件費最大値テキスト"/>
        <xdr:cNvSpPr txBox="1"/>
      </xdr:nvSpPr>
      <xdr:spPr>
        <a:xfrm>
          <a:off x="4686300" y="847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127241</xdr:rowOff>
    </xdr:from>
    <xdr:to>
      <xdr:col>24</xdr:col>
      <xdr:colOff>152400</xdr:colOff>
      <xdr:row>50</xdr:row>
      <xdr:rowOff>127241</xdr:rowOff>
    </xdr:to>
    <xdr:cxnSp macro="">
      <xdr:nvCxnSpPr>
        <xdr:cNvPr id="118" name="直線コネクタ 117"/>
        <xdr:cNvCxnSpPr/>
      </xdr:nvCxnSpPr>
      <xdr:spPr>
        <a:xfrm>
          <a:off x="4546600" y="869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73406</xdr:rowOff>
    </xdr:from>
    <xdr:to>
      <xdr:col>24</xdr:col>
      <xdr:colOff>63500</xdr:colOff>
      <xdr:row>58</xdr:row>
      <xdr:rowOff>103673</xdr:rowOff>
    </xdr:to>
    <xdr:cxnSp macro="">
      <xdr:nvCxnSpPr>
        <xdr:cNvPr id="119" name="直線コネクタ 118"/>
        <xdr:cNvCxnSpPr/>
      </xdr:nvCxnSpPr>
      <xdr:spPr>
        <a:xfrm>
          <a:off x="3797300" y="10017506"/>
          <a:ext cx="8382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111960</xdr:rowOff>
    </xdr:from>
    <xdr:ext cx="534377" cy="259045"/>
    <xdr:sp macro="" textlink="">
      <xdr:nvSpPr>
        <xdr:cNvPr id="120" name="物件費平均値テキスト"/>
        <xdr:cNvSpPr txBox="1"/>
      </xdr:nvSpPr>
      <xdr:spPr>
        <a:xfrm>
          <a:off x="4686300" y="902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89083</xdr:rowOff>
    </xdr:from>
    <xdr:to>
      <xdr:col>24</xdr:col>
      <xdr:colOff>114300</xdr:colOff>
      <xdr:row>54</xdr:row>
      <xdr:rowOff>19233</xdr:rowOff>
    </xdr:to>
    <xdr:sp macro="" textlink="">
      <xdr:nvSpPr>
        <xdr:cNvPr id="121" name="フローチャート: 判断 120"/>
        <xdr:cNvSpPr/>
      </xdr:nvSpPr>
      <xdr:spPr>
        <a:xfrm>
          <a:off x="4584700" y="917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73406</xdr:rowOff>
    </xdr:from>
    <xdr:to>
      <xdr:col>19</xdr:col>
      <xdr:colOff>177800</xdr:colOff>
      <xdr:row>58</xdr:row>
      <xdr:rowOff>108931</xdr:rowOff>
    </xdr:to>
    <xdr:cxnSp macro="">
      <xdr:nvCxnSpPr>
        <xdr:cNvPr id="122" name="直線コネクタ 121"/>
        <xdr:cNvCxnSpPr/>
      </xdr:nvCxnSpPr>
      <xdr:spPr>
        <a:xfrm flipV="1">
          <a:off x="2908300" y="10017506"/>
          <a:ext cx="889000" cy="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68418</xdr:rowOff>
    </xdr:from>
    <xdr:to>
      <xdr:col>20</xdr:col>
      <xdr:colOff>38100</xdr:colOff>
      <xdr:row>53</xdr:row>
      <xdr:rowOff>170018</xdr:rowOff>
    </xdr:to>
    <xdr:sp macro="" textlink="">
      <xdr:nvSpPr>
        <xdr:cNvPr id="123" name="フローチャート: 判断 122"/>
        <xdr:cNvSpPr/>
      </xdr:nvSpPr>
      <xdr:spPr>
        <a:xfrm>
          <a:off x="3746500" y="915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15095</xdr:rowOff>
    </xdr:from>
    <xdr:ext cx="534377" cy="259045"/>
    <xdr:sp macro="" textlink="">
      <xdr:nvSpPr>
        <xdr:cNvPr id="124" name="テキスト ボックス 123"/>
        <xdr:cNvSpPr txBox="1"/>
      </xdr:nvSpPr>
      <xdr:spPr>
        <a:xfrm>
          <a:off x="3530111" y="893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108931</xdr:rowOff>
    </xdr:from>
    <xdr:to>
      <xdr:col>15</xdr:col>
      <xdr:colOff>50800</xdr:colOff>
      <xdr:row>58</xdr:row>
      <xdr:rowOff>123035</xdr:rowOff>
    </xdr:to>
    <xdr:cxnSp macro="">
      <xdr:nvCxnSpPr>
        <xdr:cNvPr id="125" name="直線コネクタ 124"/>
        <xdr:cNvCxnSpPr/>
      </xdr:nvCxnSpPr>
      <xdr:spPr>
        <a:xfrm flipV="1">
          <a:off x="2019300" y="10053031"/>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43066</xdr:rowOff>
    </xdr:from>
    <xdr:to>
      <xdr:col>15</xdr:col>
      <xdr:colOff>101600</xdr:colOff>
      <xdr:row>54</xdr:row>
      <xdr:rowOff>144666</xdr:rowOff>
    </xdr:to>
    <xdr:sp macro="" textlink="">
      <xdr:nvSpPr>
        <xdr:cNvPr id="126" name="フローチャート: 判断 125"/>
        <xdr:cNvSpPr/>
      </xdr:nvSpPr>
      <xdr:spPr>
        <a:xfrm>
          <a:off x="2857500" y="930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161193</xdr:rowOff>
    </xdr:from>
    <xdr:ext cx="534377" cy="259045"/>
    <xdr:sp macro="" textlink="">
      <xdr:nvSpPr>
        <xdr:cNvPr id="127" name="テキスト ボックス 126"/>
        <xdr:cNvSpPr txBox="1"/>
      </xdr:nvSpPr>
      <xdr:spPr>
        <a:xfrm>
          <a:off x="2641111" y="90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123035</xdr:rowOff>
    </xdr:from>
    <xdr:to>
      <xdr:col>10</xdr:col>
      <xdr:colOff>114300</xdr:colOff>
      <xdr:row>59</xdr:row>
      <xdr:rowOff>71829</xdr:rowOff>
    </xdr:to>
    <xdr:cxnSp macro="">
      <xdr:nvCxnSpPr>
        <xdr:cNvPr id="128" name="直線コネクタ 127"/>
        <xdr:cNvCxnSpPr/>
      </xdr:nvCxnSpPr>
      <xdr:spPr>
        <a:xfrm flipV="1">
          <a:off x="1130300" y="10067135"/>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144176</xdr:rowOff>
    </xdr:from>
    <xdr:to>
      <xdr:col>10</xdr:col>
      <xdr:colOff>165100</xdr:colOff>
      <xdr:row>55</xdr:row>
      <xdr:rowOff>74326</xdr:rowOff>
    </xdr:to>
    <xdr:sp macro="" textlink="">
      <xdr:nvSpPr>
        <xdr:cNvPr id="129" name="フローチャート: 判断 128"/>
        <xdr:cNvSpPr/>
      </xdr:nvSpPr>
      <xdr:spPr>
        <a:xfrm>
          <a:off x="1968500" y="94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90853</xdr:rowOff>
    </xdr:from>
    <xdr:ext cx="534377" cy="259045"/>
    <xdr:sp macro="" textlink="">
      <xdr:nvSpPr>
        <xdr:cNvPr id="130" name="テキスト ボックス 129"/>
        <xdr:cNvSpPr txBox="1"/>
      </xdr:nvSpPr>
      <xdr:spPr>
        <a:xfrm>
          <a:off x="1752111" y="917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98707</xdr:rowOff>
    </xdr:from>
    <xdr:to>
      <xdr:col>6</xdr:col>
      <xdr:colOff>38100</xdr:colOff>
      <xdr:row>56</xdr:row>
      <xdr:rowOff>28857</xdr:rowOff>
    </xdr:to>
    <xdr:sp macro="" textlink="">
      <xdr:nvSpPr>
        <xdr:cNvPr id="131" name="フローチャート: 判断 130"/>
        <xdr:cNvSpPr/>
      </xdr:nvSpPr>
      <xdr:spPr>
        <a:xfrm>
          <a:off x="1079500" y="952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45384</xdr:rowOff>
    </xdr:from>
    <xdr:ext cx="534377" cy="259045"/>
    <xdr:sp macro="" textlink="">
      <xdr:nvSpPr>
        <xdr:cNvPr id="132" name="テキスト ボックス 131"/>
        <xdr:cNvSpPr txBox="1"/>
      </xdr:nvSpPr>
      <xdr:spPr>
        <a:xfrm>
          <a:off x="863111" y="930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52873</xdr:rowOff>
    </xdr:from>
    <xdr:to>
      <xdr:col>24</xdr:col>
      <xdr:colOff>114300</xdr:colOff>
      <xdr:row>58</xdr:row>
      <xdr:rowOff>154473</xdr:rowOff>
    </xdr:to>
    <xdr:sp macro="" textlink="">
      <xdr:nvSpPr>
        <xdr:cNvPr id="138" name="楕円 137"/>
        <xdr:cNvSpPr/>
      </xdr:nvSpPr>
      <xdr:spPr>
        <a:xfrm>
          <a:off x="4584700" y="99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139250</xdr:rowOff>
    </xdr:from>
    <xdr:ext cx="534377" cy="259045"/>
    <xdr:sp macro="" textlink="">
      <xdr:nvSpPr>
        <xdr:cNvPr id="139" name="物件費該当値テキスト"/>
        <xdr:cNvSpPr txBox="1"/>
      </xdr:nvSpPr>
      <xdr:spPr>
        <a:xfrm>
          <a:off x="4686300" y="991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22606</xdr:rowOff>
    </xdr:from>
    <xdr:to>
      <xdr:col>20</xdr:col>
      <xdr:colOff>38100</xdr:colOff>
      <xdr:row>58</xdr:row>
      <xdr:rowOff>124206</xdr:rowOff>
    </xdr:to>
    <xdr:sp macro="" textlink="">
      <xdr:nvSpPr>
        <xdr:cNvPr id="140" name="楕円 139"/>
        <xdr:cNvSpPr/>
      </xdr:nvSpPr>
      <xdr:spPr>
        <a:xfrm>
          <a:off x="3746500" y="99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115333</xdr:rowOff>
    </xdr:from>
    <xdr:ext cx="534377" cy="259045"/>
    <xdr:sp macro="" textlink="">
      <xdr:nvSpPr>
        <xdr:cNvPr id="141" name="テキスト ボックス 140"/>
        <xdr:cNvSpPr txBox="1"/>
      </xdr:nvSpPr>
      <xdr:spPr>
        <a:xfrm>
          <a:off x="3530111" y="1005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58131</xdr:rowOff>
    </xdr:from>
    <xdr:to>
      <xdr:col>15</xdr:col>
      <xdr:colOff>101600</xdr:colOff>
      <xdr:row>58</xdr:row>
      <xdr:rowOff>159731</xdr:rowOff>
    </xdr:to>
    <xdr:sp macro="" textlink="">
      <xdr:nvSpPr>
        <xdr:cNvPr id="142" name="楕円 141"/>
        <xdr:cNvSpPr/>
      </xdr:nvSpPr>
      <xdr:spPr>
        <a:xfrm>
          <a:off x="2857500" y="1000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150858</xdr:rowOff>
    </xdr:from>
    <xdr:ext cx="534377" cy="259045"/>
    <xdr:sp macro="" textlink="">
      <xdr:nvSpPr>
        <xdr:cNvPr id="143" name="テキスト ボックス 142"/>
        <xdr:cNvSpPr txBox="1"/>
      </xdr:nvSpPr>
      <xdr:spPr>
        <a:xfrm>
          <a:off x="2641111" y="100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72235</xdr:rowOff>
    </xdr:from>
    <xdr:to>
      <xdr:col>10</xdr:col>
      <xdr:colOff>165100</xdr:colOff>
      <xdr:row>59</xdr:row>
      <xdr:rowOff>2385</xdr:rowOff>
    </xdr:to>
    <xdr:sp macro="" textlink="">
      <xdr:nvSpPr>
        <xdr:cNvPr id="144" name="楕円 143"/>
        <xdr:cNvSpPr/>
      </xdr:nvSpPr>
      <xdr:spPr>
        <a:xfrm>
          <a:off x="1968500" y="1001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164962</xdr:rowOff>
    </xdr:from>
    <xdr:ext cx="534377" cy="259045"/>
    <xdr:sp macro="" textlink="">
      <xdr:nvSpPr>
        <xdr:cNvPr id="145" name="テキスト ボックス 144"/>
        <xdr:cNvSpPr txBox="1"/>
      </xdr:nvSpPr>
      <xdr:spPr>
        <a:xfrm>
          <a:off x="1752111" y="1010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21029</xdr:rowOff>
    </xdr:from>
    <xdr:to>
      <xdr:col>6</xdr:col>
      <xdr:colOff>38100</xdr:colOff>
      <xdr:row>59</xdr:row>
      <xdr:rowOff>122629</xdr:rowOff>
    </xdr:to>
    <xdr:sp macro="" textlink="">
      <xdr:nvSpPr>
        <xdr:cNvPr id="146" name="楕円 145"/>
        <xdr:cNvSpPr/>
      </xdr:nvSpPr>
      <xdr:spPr>
        <a:xfrm>
          <a:off x="1079500" y="1013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113756</xdr:rowOff>
    </xdr:from>
    <xdr:ext cx="534377" cy="259045"/>
    <xdr:sp macro="" textlink="">
      <xdr:nvSpPr>
        <xdr:cNvPr id="147" name="テキスト ボックス 146"/>
        <xdr:cNvSpPr txBox="1"/>
      </xdr:nvSpPr>
      <xdr:spPr>
        <a:xfrm>
          <a:off x="863111" y="1022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58738</xdr:rowOff>
    </xdr:from>
    <xdr:to>
      <xdr:col>24</xdr:col>
      <xdr:colOff>62865</xdr:colOff>
      <xdr:row>79</xdr:row>
      <xdr:rowOff>54356</xdr:rowOff>
    </xdr:to>
    <xdr:cxnSp macro="">
      <xdr:nvCxnSpPr>
        <xdr:cNvPr id="172" name="直線コネクタ 171"/>
        <xdr:cNvCxnSpPr/>
      </xdr:nvCxnSpPr>
      <xdr:spPr>
        <a:xfrm flipV="1">
          <a:off x="4633595" y="12231688"/>
          <a:ext cx="1270" cy="1367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58183</xdr:rowOff>
    </xdr:from>
    <xdr:ext cx="469744" cy="259045"/>
    <xdr:sp macro="" textlink="">
      <xdr:nvSpPr>
        <xdr:cNvPr id="173" name="維持補修費最小値テキスト"/>
        <xdr:cNvSpPr txBox="1"/>
      </xdr:nvSpPr>
      <xdr:spPr>
        <a:xfrm>
          <a:off x="4686300" y="136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54356</xdr:rowOff>
    </xdr:from>
    <xdr:to>
      <xdr:col>24</xdr:col>
      <xdr:colOff>152400</xdr:colOff>
      <xdr:row>79</xdr:row>
      <xdr:rowOff>54356</xdr:rowOff>
    </xdr:to>
    <xdr:cxnSp macro="">
      <xdr:nvCxnSpPr>
        <xdr:cNvPr id="174" name="直線コネクタ 173"/>
        <xdr:cNvCxnSpPr/>
      </xdr:nvCxnSpPr>
      <xdr:spPr>
        <a:xfrm>
          <a:off x="4546600" y="13598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5415</xdr:rowOff>
    </xdr:from>
    <xdr:ext cx="469744" cy="259045"/>
    <xdr:sp macro="" textlink="">
      <xdr:nvSpPr>
        <xdr:cNvPr id="175" name="維持補修費最大値テキスト"/>
        <xdr:cNvSpPr txBox="1"/>
      </xdr:nvSpPr>
      <xdr:spPr>
        <a:xfrm>
          <a:off x="4686300" y="1200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58738</xdr:rowOff>
    </xdr:from>
    <xdr:to>
      <xdr:col>24</xdr:col>
      <xdr:colOff>152400</xdr:colOff>
      <xdr:row>71</xdr:row>
      <xdr:rowOff>58738</xdr:rowOff>
    </xdr:to>
    <xdr:cxnSp macro="">
      <xdr:nvCxnSpPr>
        <xdr:cNvPr id="176" name="直線コネクタ 175"/>
        <xdr:cNvCxnSpPr/>
      </xdr:nvCxnSpPr>
      <xdr:spPr>
        <a:xfrm>
          <a:off x="4546600" y="122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4255</xdr:rowOff>
    </xdr:from>
    <xdr:to>
      <xdr:col>24</xdr:col>
      <xdr:colOff>63500</xdr:colOff>
      <xdr:row>73</xdr:row>
      <xdr:rowOff>153606</xdr:rowOff>
    </xdr:to>
    <xdr:cxnSp macro="">
      <xdr:nvCxnSpPr>
        <xdr:cNvPr id="177" name="直線コネクタ 176"/>
        <xdr:cNvCxnSpPr/>
      </xdr:nvCxnSpPr>
      <xdr:spPr>
        <a:xfrm flipV="1">
          <a:off x="3797300" y="12520105"/>
          <a:ext cx="838200" cy="14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81233</xdr:rowOff>
    </xdr:from>
    <xdr:ext cx="469744" cy="259045"/>
    <xdr:sp macro="" textlink="">
      <xdr:nvSpPr>
        <xdr:cNvPr id="178" name="維持補修費平均値テキスト"/>
        <xdr:cNvSpPr txBox="1"/>
      </xdr:nvSpPr>
      <xdr:spPr>
        <a:xfrm>
          <a:off x="4686300" y="12768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102806</xdr:rowOff>
    </xdr:from>
    <xdr:to>
      <xdr:col>24</xdr:col>
      <xdr:colOff>114300</xdr:colOff>
      <xdr:row>75</xdr:row>
      <xdr:rowOff>32956</xdr:rowOff>
    </xdr:to>
    <xdr:sp macro="" textlink="">
      <xdr:nvSpPr>
        <xdr:cNvPr id="179" name="フローチャート: 判断 178"/>
        <xdr:cNvSpPr/>
      </xdr:nvSpPr>
      <xdr:spPr>
        <a:xfrm>
          <a:off x="45847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153606</xdr:rowOff>
    </xdr:from>
    <xdr:to>
      <xdr:col>19</xdr:col>
      <xdr:colOff>177800</xdr:colOff>
      <xdr:row>75</xdr:row>
      <xdr:rowOff>63309</xdr:rowOff>
    </xdr:to>
    <xdr:cxnSp macro="">
      <xdr:nvCxnSpPr>
        <xdr:cNvPr id="180" name="直線コネクタ 179"/>
        <xdr:cNvCxnSpPr/>
      </xdr:nvCxnSpPr>
      <xdr:spPr>
        <a:xfrm flipV="1">
          <a:off x="2908300" y="12669456"/>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22796</xdr:rowOff>
    </xdr:from>
    <xdr:to>
      <xdr:col>20</xdr:col>
      <xdr:colOff>38100</xdr:colOff>
      <xdr:row>75</xdr:row>
      <xdr:rowOff>124396</xdr:rowOff>
    </xdr:to>
    <xdr:sp macro="" textlink="">
      <xdr:nvSpPr>
        <xdr:cNvPr id="181" name="フローチャート: 判断 180"/>
        <xdr:cNvSpPr/>
      </xdr:nvSpPr>
      <xdr:spPr>
        <a:xfrm>
          <a:off x="3746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115524</xdr:rowOff>
    </xdr:from>
    <xdr:ext cx="469744" cy="259045"/>
    <xdr:sp macro="" textlink="">
      <xdr:nvSpPr>
        <xdr:cNvPr id="182" name="テキスト ボックス 181"/>
        <xdr:cNvSpPr txBox="1"/>
      </xdr:nvSpPr>
      <xdr:spPr>
        <a:xfrm>
          <a:off x="3562428" y="129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104267</xdr:rowOff>
    </xdr:from>
    <xdr:to>
      <xdr:col>15</xdr:col>
      <xdr:colOff>50800</xdr:colOff>
      <xdr:row>75</xdr:row>
      <xdr:rowOff>63309</xdr:rowOff>
    </xdr:to>
    <xdr:cxnSp macro="">
      <xdr:nvCxnSpPr>
        <xdr:cNvPr id="183" name="直線コネクタ 182"/>
        <xdr:cNvCxnSpPr/>
      </xdr:nvCxnSpPr>
      <xdr:spPr>
        <a:xfrm>
          <a:off x="2019300" y="12791567"/>
          <a:ext cx="889000" cy="13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48705</xdr:rowOff>
    </xdr:from>
    <xdr:to>
      <xdr:col>15</xdr:col>
      <xdr:colOff>101600</xdr:colOff>
      <xdr:row>73</xdr:row>
      <xdr:rowOff>150305</xdr:rowOff>
    </xdr:to>
    <xdr:sp macro="" textlink="">
      <xdr:nvSpPr>
        <xdr:cNvPr id="184" name="フローチャート: 判断 183"/>
        <xdr:cNvSpPr/>
      </xdr:nvSpPr>
      <xdr:spPr>
        <a:xfrm>
          <a:off x="2857500" y="125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166832</xdr:rowOff>
    </xdr:from>
    <xdr:ext cx="469744" cy="259045"/>
    <xdr:sp macro="" textlink="">
      <xdr:nvSpPr>
        <xdr:cNvPr id="185" name="テキスト ボックス 184"/>
        <xdr:cNvSpPr txBox="1"/>
      </xdr:nvSpPr>
      <xdr:spPr>
        <a:xfrm>
          <a:off x="2673428" y="12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104267</xdr:rowOff>
    </xdr:from>
    <xdr:to>
      <xdr:col>10</xdr:col>
      <xdr:colOff>114300</xdr:colOff>
      <xdr:row>77</xdr:row>
      <xdr:rowOff>147320</xdr:rowOff>
    </xdr:to>
    <xdr:cxnSp macro="">
      <xdr:nvCxnSpPr>
        <xdr:cNvPr id="186" name="直線コネクタ 185"/>
        <xdr:cNvCxnSpPr/>
      </xdr:nvCxnSpPr>
      <xdr:spPr>
        <a:xfrm flipV="1">
          <a:off x="1130300" y="12791567"/>
          <a:ext cx="889000" cy="55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157099</xdr:rowOff>
    </xdr:from>
    <xdr:to>
      <xdr:col>10</xdr:col>
      <xdr:colOff>165100</xdr:colOff>
      <xdr:row>74</xdr:row>
      <xdr:rowOff>87249</xdr:rowOff>
    </xdr:to>
    <xdr:sp macro="" textlink="">
      <xdr:nvSpPr>
        <xdr:cNvPr id="187" name="フローチャート: 判断 186"/>
        <xdr:cNvSpPr/>
      </xdr:nvSpPr>
      <xdr:spPr>
        <a:xfrm>
          <a:off x="1968500" y="1267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103776</xdr:rowOff>
    </xdr:from>
    <xdr:ext cx="469744" cy="259045"/>
    <xdr:sp macro="" textlink="">
      <xdr:nvSpPr>
        <xdr:cNvPr id="188" name="テキスト ボックス 187"/>
        <xdr:cNvSpPr txBox="1"/>
      </xdr:nvSpPr>
      <xdr:spPr>
        <a:xfrm>
          <a:off x="1784428" y="124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94996</xdr:rowOff>
    </xdr:from>
    <xdr:to>
      <xdr:col>6</xdr:col>
      <xdr:colOff>38100</xdr:colOff>
      <xdr:row>76</xdr:row>
      <xdr:rowOff>25146</xdr:rowOff>
    </xdr:to>
    <xdr:sp macro="" textlink="">
      <xdr:nvSpPr>
        <xdr:cNvPr id="189" name="フローチャート: 判断 188"/>
        <xdr:cNvSpPr/>
      </xdr:nvSpPr>
      <xdr:spPr>
        <a:xfrm>
          <a:off x="1079500" y="1295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41673</xdr:rowOff>
    </xdr:from>
    <xdr:ext cx="469744" cy="259045"/>
    <xdr:sp macro="" textlink="">
      <xdr:nvSpPr>
        <xdr:cNvPr id="190" name="テキスト ボックス 189"/>
        <xdr:cNvSpPr txBox="1"/>
      </xdr:nvSpPr>
      <xdr:spPr>
        <a:xfrm>
          <a:off x="895428" y="1272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124905</xdr:rowOff>
    </xdr:from>
    <xdr:to>
      <xdr:col>24</xdr:col>
      <xdr:colOff>114300</xdr:colOff>
      <xdr:row>73</xdr:row>
      <xdr:rowOff>55055</xdr:rowOff>
    </xdr:to>
    <xdr:sp macro="" textlink="">
      <xdr:nvSpPr>
        <xdr:cNvPr id="196" name="楕円 195"/>
        <xdr:cNvSpPr/>
      </xdr:nvSpPr>
      <xdr:spPr>
        <a:xfrm>
          <a:off x="4584700" y="124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147782</xdr:rowOff>
    </xdr:from>
    <xdr:ext cx="469744" cy="259045"/>
    <xdr:sp macro="" textlink="">
      <xdr:nvSpPr>
        <xdr:cNvPr id="197" name="維持補修費該当値テキスト"/>
        <xdr:cNvSpPr txBox="1"/>
      </xdr:nvSpPr>
      <xdr:spPr>
        <a:xfrm>
          <a:off x="4686300" y="123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102806</xdr:rowOff>
    </xdr:from>
    <xdr:to>
      <xdr:col>20</xdr:col>
      <xdr:colOff>38100</xdr:colOff>
      <xdr:row>74</xdr:row>
      <xdr:rowOff>32956</xdr:rowOff>
    </xdr:to>
    <xdr:sp macro="" textlink="">
      <xdr:nvSpPr>
        <xdr:cNvPr id="198" name="楕円 197"/>
        <xdr:cNvSpPr/>
      </xdr:nvSpPr>
      <xdr:spPr>
        <a:xfrm>
          <a:off x="3746500" y="126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49483</xdr:rowOff>
    </xdr:from>
    <xdr:ext cx="469744" cy="259045"/>
    <xdr:sp macro="" textlink="">
      <xdr:nvSpPr>
        <xdr:cNvPr id="199" name="テキスト ボックス 198"/>
        <xdr:cNvSpPr txBox="1"/>
      </xdr:nvSpPr>
      <xdr:spPr>
        <a:xfrm>
          <a:off x="3562428" y="123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12509</xdr:rowOff>
    </xdr:from>
    <xdr:to>
      <xdr:col>15</xdr:col>
      <xdr:colOff>101600</xdr:colOff>
      <xdr:row>75</xdr:row>
      <xdr:rowOff>114109</xdr:rowOff>
    </xdr:to>
    <xdr:sp macro="" textlink="">
      <xdr:nvSpPr>
        <xdr:cNvPr id="200" name="楕円 199"/>
        <xdr:cNvSpPr/>
      </xdr:nvSpPr>
      <xdr:spPr>
        <a:xfrm>
          <a:off x="2857500" y="128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105236</xdr:rowOff>
    </xdr:from>
    <xdr:ext cx="469744" cy="259045"/>
    <xdr:sp macro="" textlink="">
      <xdr:nvSpPr>
        <xdr:cNvPr id="201" name="テキスト ボックス 200"/>
        <xdr:cNvSpPr txBox="1"/>
      </xdr:nvSpPr>
      <xdr:spPr>
        <a:xfrm>
          <a:off x="2673428" y="1296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53467</xdr:rowOff>
    </xdr:from>
    <xdr:to>
      <xdr:col>10</xdr:col>
      <xdr:colOff>165100</xdr:colOff>
      <xdr:row>74</xdr:row>
      <xdr:rowOff>155067</xdr:rowOff>
    </xdr:to>
    <xdr:sp macro="" textlink="">
      <xdr:nvSpPr>
        <xdr:cNvPr id="202" name="楕円 201"/>
        <xdr:cNvSpPr/>
      </xdr:nvSpPr>
      <xdr:spPr>
        <a:xfrm>
          <a:off x="1968500" y="127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146194</xdr:rowOff>
    </xdr:from>
    <xdr:ext cx="469744" cy="259045"/>
    <xdr:sp macro="" textlink="">
      <xdr:nvSpPr>
        <xdr:cNvPr id="203" name="テキスト ボックス 202"/>
        <xdr:cNvSpPr txBox="1"/>
      </xdr:nvSpPr>
      <xdr:spPr>
        <a:xfrm>
          <a:off x="1784428" y="1283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96520</xdr:rowOff>
    </xdr:from>
    <xdr:to>
      <xdr:col>6</xdr:col>
      <xdr:colOff>38100</xdr:colOff>
      <xdr:row>78</xdr:row>
      <xdr:rowOff>26670</xdr:rowOff>
    </xdr:to>
    <xdr:sp macro="" textlink="">
      <xdr:nvSpPr>
        <xdr:cNvPr id="204" name="楕円 203"/>
        <xdr:cNvSpPr/>
      </xdr:nvSpPr>
      <xdr:spPr>
        <a:xfrm>
          <a:off x="1079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17797</xdr:rowOff>
    </xdr:from>
    <xdr:ext cx="469744" cy="259045"/>
    <xdr:sp macro="" textlink="">
      <xdr:nvSpPr>
        <xdr:cNvPr id="205" name="テキスト ボックス 204"/>
        <xdr:cNvSpPr txBox="1"/>
      </xdr:nvSpPr>
      <xdr:spPr>
        <a:xfrm>
          <a:off x="895428" y="1339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15616</xdr:rowOff>
    </xdr:from>
    <xdr:to>
      <xdr:col>24</xdr:col>
      <xdr:colOff>62865</xdr:colOff>
      <xdr:row>98</xdr:row>
      <xdr:rowOff>61061</xdr:rowOff>
    </xdr:to>
    <xdr:cxnSp macro="">
      <xdr:nvCxnSpPr>
        <xdr:cNvPr id="228" name="直線コネクタ 227"/>
        <xdr:cNvCxnSpPr/>
      </xdr:nvCxnSpPr>
      <xdr:spPr>
        <a:xfrm flipV="1">
          <a:off x="4633595" y="15617566"/>
          <a:ext cx="1270" cy="1245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64888</xdr:rowOff>
    </xdr:from>
    <xdr:ext cx="534377" cy="259045"/>
    <xdr:sp macro="" textlink="">
      <xdr:nvSpPr>
        <xdr:cNvPr id="229" name="扶助費最小値テキスト"/>
        <xdr:cNvSpPr txBox="1"/>
      </xdr:nvSpPr>
      <xdr:spPr>
        <a:xfrm>
          <a:off x="4686300" y="1686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61061</xdr:rowOff>
    </xdr:from>
    <xdr:to>
      <xdr:col>24</xdr:col>
      <xdr:colOff>152400</xdr:colOff>
      <xdr:row>98</xdr:row>
      <xdr:rowOff>61061</xdr:rowOff>
    </xdr:to>
    <xdr:cxnSp macro="">
      <xdr:nvCxnSpPr>
        <xdr:cNvPr id="230" name="直線コネクタ 229"/>
        <xdr:cNvCxnSpPr/>
      </xdr:nvCxnSpPr>
      <xdr:spPr>
        <a:xfrm>
          <a:off x="4546600" y="1686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133743</xdr:rowOff>
    </xdr:from>
    <xdr:ext cx="534377" cy="259045"/>
    <xdr:sp macro="" textlink="">
      <xdr:nvSpPr>
        <xdr:cNvPr id="231" name="扶助費最大値テキスト"/>
        <xdr:cNvSpPr txBox="1"/>
      </xdr:nvSpPr>
      <xdr:spPr>
        <a:xfrm>
          <a:off x="4686300" y="153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15616</xdr:rowOff>
    </xdr:from>
    <xdr:to>
      <xdr:col>24</xdr:col>
      <xdr:colOff>152400</xdr:colOff>
      <xdr:row>91</xdr:row>
      <xdr:rowOff>15616</xdr:rowOff>
    </xdr:to>
    <xdr:cxnSp macro="">
      <xdr:nvCxnSpPr>
        <xdr:cNvPr id="232" name="直線コネクタ 231"/>
        <xdr:cNvCxnSpPr/>
      </xdr:nvCxnSpPr>
      <xdr:spPr>
        <a:xfrm>
          <a:off x="4546600" y="1561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39436</xdr:rowOff>
    </xdr:from>
    <xdr:to>
      <xdr:col>24</xdr:col>
      <xdr:colOff>63500</xdr:colOff>
      <xdr:row>98</xdr:row>
      <xdr:rowOff>61061</xdr:rowOff>
    </xdr:to>
    <xdr:cxnSp macro="">
      <xdr:nvCxnSpPr>
        <xdr:cNvPr id="233" name="直線コネクタ 232"/>
        <xdr:cNvCxnSpPr/>
      </xdr:nvCxnSpPr>
      <xdr:spPr>
        <a:xfrm>
          <a:off x="3797300" y="16841536"/>
          <a:ext cx="8382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25503</xdr:rowOff>
    </xdr:from>
    <xdr:ext cx="534377" cy="259045"/>
    <xdr:sp macro="" textlink="">
      <xdr:nvSpPr>
        <xdr:cNvPr id="234" name="扶助費平均値テキスト"/>
        <xdr:cNvSpPr txBox="1"/>
      </xdr:nvSpPr>
      <xdr:spPr>
        <a:xfrm>
          <a:off x="4686300" y="16141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xdr:rowOff>
    </xdr:from>
    <xdr:to>
      <xdr:col>24</xdr:col>
      <xdr:colOff>114300</xdr:colOff>
      <xdr:row>95</xdr:row>
      <xdr:rowOff>104226</xdr:rowOff>
    </xdr:to>
    <xdr:sp macro="" textlink="">
      <xdr:nvSpPr>
        <xdr:cNvPr id="235" name="フローチャート: 判断 234"/>
        <xdr:cNvSpPr/>
      </xdr:nvSpPr>
      <xdr:spPr>
        <a:xfrm>
          <a:off x="4584700" y="162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39436</xdr:rowOff>
    </xdr:from>
    <xdr:to>
      <xdr:col>19</xdr:col>
      <xdr:colOff>177800</xdr:colOff>
      <xdr:row>98</xdr:row>
      <xdr:rowOff>109753</xdr:rowOff>
    </xdr:to>
    <xdr:cxnSp macro="">
      <xdr:nvCxnSpPr>
        <xdr:cNvPr id="236" name="直線コネクタ 235"/>
        <xdr:cNvCxnSpPr/>
      </xdr:nvCxnSpPr>
      <xdr:spPr>
        <a:xfrm flipV="1">
          <a:off x="2908300" y="16841536"/>
          <a:ext cx="889000" cy="7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166647</xdr:rowOff>
    </xdr:from>
    <xdr:to>
      <xdr:col>20</xdr:col>
      <xdr:colOff>38100</xdr:colOff>
      <xdr:row>95</xdr:row>
      <xdr:rowOff>96797</xdr:rowOff>
    </xdr:to>
    <xdr:sp macro="" textlink="">
      <xdr:nvSpPr>
        <xdr:cNvPr id="237" name="フローチャート: 判断 236"/>
        <xdr:cNvSpPr/>
      </xdr:nvSpPr>
      <xdr:spPr>
        <a:xfrm>
          <a:off x="37465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113324</xdr:rowOff>
    </xdr:from>
    <xdr:ext cx="534377" cy="259045"/>
    <xdr:sp macro="" textlink="">
      <xdr:nvSpPr>
        <xdr:cNvPr id="238" name="テキスト ボックス 237"/>
        <xdr:cNvSpPr txBox="1"/>
      </xdr:nvSpPr>
      <xdr:spPr>
        <a:xfrm>
          <a:off x="3530111" y="160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91351</xdr:rowOff>
    </xdr:from>
    <xdr:to>
      <xdr:col>15</xdr:col>
      <xdr:colOff>50800</xdr:colOff>
      <xdr:row>98</xdr:row>
      <xdr:rowOff>109753</xdr:rowOff>
    </xdr:to>
    <xdr:cxnSp macro="">
      <xdr:nvCxnSpPr>
        <xdr:cNvPr id="239" name="直線コネクタ 238"/>
        <xdr:cNvCxnSpPr/>
      </xdr:nvCxnSpPr>
      <xdr:spPr>
        <a:xfrm>
          <a:off x="2019300" y="16550551"/>
          <a:ext cx="889000" cy="3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161663</xdr:rowOff>
    </xdr:from>
    <xdr:to>
      <xdr:col>15</xdr:col>
      <xdr:colOff>101600</xdr:colOff>
      <xdr:row>95</xdr:row>
      <xdr:rowOff>91813</xdr:rowOff>
    </xdr:to>
    <xdr:sp macro="" textlink="">
      <xdr:nvSpPr>
        <xdr:cNvPr id="240" name="フローチャート: 判断 239"/>
        <xdr:cNvSpPr/>
      </xdr:nvSpPr>
      <xdr:spPr>
        <a:xfrm>
          <a:off x="2857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108340</xdr:rowOff>
    </xdr:from>
    <xdr:ext cx="534377" cy="259045"/>
    <xdr:sp macro="" textlink="">
      <xdr:nvSpPr>
        <xdr:cNvPr id="241" name="テキスト ボックス 240"/>
        <xdr:cNvSpPr txBox="1"/>
      </xdr:nvSpPr>
      <xdr:spPr>
        <a:xfrm>
          <a:off x="2641111" y="160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91351</xdr:rowOff>
    </xdr:from>
    <xdr:to>
      <xdr:col>10</xdr:col>
      <xdr:colOff>114300</xdr:colOff>
      <xdr:row>97</xdr:row>
      <xdr:rowOff>29652</xdr:rowOff>
    </xdr:to>
    <xdr:cxnSp macro="">
      <xdr:nvCxnSpPr>
        <xdr:cNvPr id="242" name="直線コネクタ 241"/>
        <xdr:cNvCxnSpPr/>
      </xdr:nvCxnSpPr>
      <xdr:spPr>
        <a:xfrm flipV="1">
          <a:off x="1130300" y="16550551"/>
          <a:ext cx="889000" cy="10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27110</xdr:rowOff>
    </xdr:from>
    <xdr:to>
      <xdr:col>10</xdr:col>
      <xdr:colOff>165100</xdr:colOff>
      <xdr:row>95</xdr:row>
      <xdr:rowOff>128710</xdr:rowOff>
    </xdr:to>
    <xdr:sp macro="" textlink="">
      <xdr:nvSpPr>
        <xdr:cNvPr id="243" name="フローチャート: 判断 242"/>
        <xdr:cNvSpPr/>
      </xdr:nvSpPr>
      <xdr:spPr>
        <a:xfrm>
          <a:off x="1968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145237</xdr:rowOff>
    </xdr:from>
    <xdr:ext cx="534377" cy="259045"/>
    <xdr:sp macro="" textlink="">
      <xdr:nvSpPr>
        <xdr:cNvPr id="244" name="テキスト ボックス 243"/>
        <xdr:cNvSpPr txBox="1"/>
      </xdr:nvSpPr>
      <xdr:spPr>
        <a:xfrm>
          <a:off x="1752111" y="16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169619</xdr:rowOff>
    </xdr:from>
    <xdr:to>
      <xdr:col>6</xdr:col>
      <xdr:colOff>38100</xdr:colOff>
      <xdr:row>96</xdr:row>
      <xdr:rowOff>99769</xdr:rowOff>
    </xdr:to>
    <xdr:sp macro="" textlink="">
      <xdr:nvSpPr>
        <xdr:cNvPr id="245" name="フローチャート: 判断 244"/>
        <xdr:cNvSpPr/>
      </xdr:nvSpPr>
      <xdr:spPr>
        <a:xfrm>
          <a:off x="1079500" y="1645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116296</xdr:rowOff>
    </xdr:from>
    <xdr:ext cx="534377" cy="259045"/>
    <xdr:sp macro="" textlink="">
      <xdr:nvSpPr>
        <xdr:cNvPr id="246" name="テキスト ボックス 245"/>
        <xdr:cNvSpPr txBox="1"/>
      </xdr:nvSpPr>
      <xdr:spPr>
        <a:xfrm>
          <a:off x="863111" y="162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10261</xdr:rowOff>
    </xdr:from>
    <xdr:to>
      <xdr:col>24</xdr:col>
      <xdr:colOff>114300</xdr:colOff>
      <xdr:row>98</xdr:row>
      <xdr:rowOff>111861</xdr:rowOff>
    </xdr:to>
    <xdr:sp macro="" textlink="">
      <xdr:nvSpPr>
        <xdr:cNvPr id="252" name="楕円 251"/>
        <xdr:cNvSpPr/>
      </xdr:nvSpPr>
      <xdr:spPr>
        <a:xfrm>
          <a:off x="4584700" y="168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96638</xdr:rowOff>
    </xdr:from>
    <xdr:ext cx="534377" cy="259045"/>
    <xdr:sp macro="" textlink="">
      <xdr:nvSpPr>
        <xdr:cNvPr id="253" name="扶助費該当値テキスト"/>
        <xdr:cNvSpPr txBox="1"/>
      </xdr:nvSpPr>
      <xdr:spPr>
        <a:xfrm>
          <a:off x="4686300" y="167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160086</xdr:rowOff>
    </xdr:from>
    <xdr:to>
      <xdr:col>20</xdr:col>
      <xdr:colOff>38100</xdr:colOff>
      <xdr:row>98</xdr:row>
      <xdr:rowOff>90236</xdr:rowOff>
    </xdr:to>
    <xdr:sp macro="" textlink="">
      <xdr:nvSpPr>
        <xdr:cNvPr id="254" name="楕円 253"/>
        <xdr:cNvSpPr/>
      </xdr:nvSpPr>
      <xdr:spPr>
        <a:xfrm>
          <a:off x="3746500" y="167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81363</xdr:rowOff>
    </xdr:from>
    <xdr:ext cx="534377" cy="259045"/>
    <xdr:sp macro="" textlink="">
      <xdr:nvSpPr>
        <xdr:cNvPr id="255" name="テキスト ボックス 254"/>
        <xdr:cNvSpPr txBox="1"/>
      </xdr:nvSpPr>
      <xdr:spPr>
        <a:xfrm>
          <a:off x="3530111" y="168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58953</xdr:rowOff>
    </xdr:from>
    <xdr:to>
      <xdr:col>15</xdr:col>
      <xdr:colOff>101600</xdr:colOff>
      <xdr:row>98</xdr:row>
      <xdr:rowOff>160553</xdr:rowOff>
    </xdr:to>
    <xdr:sp macro="" textlink="">
      <xdr:nvSpPr>
        <xdr:cNvPr id="256" name="楕円 255"/>
        <xdr:cNvSpPr/>
      </xdr:nvSpPr>
      <xdr:spPr>
        <a:xfrm>
          <a:off x="2857500" y="168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151680</xdr:rowOff>
    </xdr:from>
    <xdr:ext cx="534377" cy="259045"/>
    <xdr:sp macro="" textlink="">
      <xdr:nvSpPr>
        <xdr:cNvPr id="257" name="テキスト ボックス 256"/>
        <xdr:cNvSpPr txBox="1"/>
      </xdr:nvSpPr>
      <xdr:spPr>
        <a:xfrm>
          <a:off x="2641111" y="169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40551</xdr:rowOff>
    </xdr:from>
    <xdr:to>
      <xdr:col>10</xdr:col>
      <xdr:colOff>165100</xdr:colOff>
      <xdr:row>96</xdr:row>
      <xdr:rowOff>142151</xdr:rowOff>
    </xdr:to>
    <xdr:sp macro="" textlink="">
      <xdr:nvSpPr>
        <xdr:cNvPr id="258" name="楕円 257"/>
        <xdr:cNvSpPr/>
      </xdr:nvSpPr>
      <xdr:spPr>
        <a:xfrm>
          <a:off x="1968500" y="164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133278</xdr:rowOff>
    </xdr:from>
    <xdr:ext cx="534377" cy="259045"/>
    <xdr:sp macro="" textlink="">
      <xdr:nvSpPr>
        <xdr:cNvPr id="259" name="テキスト ボックス 258"/>
        <xdr:cNvSpPr txBox="1"/>
      </xdr:nvSpPr>
      <xdr:spPr>
        <a:xfrm>
          <a:off x="1752111" y="165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150302</xdr:rowOff>
    </xdr:from>
    <xdr:to>
      <xdr:col>6</xdr:col>
      <xdr:colOff>38100</xdr:colOff>
      <xdr:row>97</xdr:row>
      <xdr:rowOff>80452</xdr:rowOff>
    </xdr:to>
    <xdr:sp macro="" textlink="">
      <xdr:nvSpPr>
        <xdr:cNvPr id="260" name="楕円 259"/>
        <xdr:cNvSpPr/>
      </xdr:nvSpPr>
      <xdr:spPr>
        <a:xfrm>
          <a:off x="1079500" y="166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71579</xdr:rowOff>
    </xdr:from>
    <xdr:ext cx="534377" cy="259045"/>
    <xdr:sp macro="" textlink="">
      <xdr:nvSpPr>
        <xdr:cNvPr id="261" name="テキスト ボックス 260"/>
        <xdr:cNvSpPr txBox="1"/>
      </xdr:nvSpPr>
      <xdr:spPr>
        <a:xfrm>
          <a:off x="863111" y="167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125641</xdr:rowOff>
    </xdr:from>
    <xdr:to>
      <xdr:col>54</xdr:col>
      <xdr:colOff>189865</xdr:colOff>
      <xdr:row>38</xdr:row>
      <xdr:rowOff>106977</xdr:rowOff>
    </xdr:to>
    <xdr:cxnSp macro="">
      <xdr:nvCxnSpPr>
        <xdr:cNvPr id="288" name="直線コネクタ 287"/>
        <xdr:cNvCxnSpPr/>
      </xdr:nvCxnSpPr>
      <xdr:spPr>
        <a:xfrm flipV="1">
          <a:off x="10475595" y="5269141"/>
          <a:ext cx="1270" cy="135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110804</xdr:rowOff>
    </xdr:from>
    <xdr:ext cx="534377" cy="259045"/>
    <xdr:sp macro="" textlink="">
      <xdr:nvSpPr>
        <xdr:cNvPr id="289" name="補助費等最小値テキスト"/>
        <xdr:cNvSpPr txBox="1"/>
      </xdr:nvSpPr>
      <xdr:spPr>
        <a:xfrm>
          <a:off x="10528300" y="662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106977</xdr:rowOff>
    </xdr:from>
    <xdr:to>
      <xdr:col>55</xdr:col>
      <xdr:colOff>88900</xdr:colOff>
      <xdr:row>38</xdr:row>
      <xdr:rowOff>106977</xdr:rowOff>
    </xdr:to>
    <xdr:cxnSp macro="">
      <xdr:nvCxnSpPr>
        <xdr:cNvPr id="290" name="直線コネクタ 289"/>
        <xdr:cNvCxnSpPr/>
      </xdr:nvCxnSpPr>
      <xdr:spPr>
        <a:xfrm>
          <a:off x="10388600" y="66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72318</xdr:rowOff>
    </xdr:from>
    <xdr:ext cx="599010" cy="259045"/>
    <xdr:sp macro="" textlink="">
      <xdr:nvSpPr>
        <xdr:cNvPr id="291" name="補助費等最大値テキスト"/>
        <xdr:cNvSpPr txBox="1"/>
      </xdr:nvSpPr>
      <xdr:spPr>
        <a:xfrm>
          <a:off x="10528300" y="50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125641</xdr:rowOff>
    </xdr:from>
    <xdr:to>
      <xdr:col>55</xdr:col>
      <xdr:colOff>88900</xdr:colOff>
      <xdr:row>30</xdr:row>
      <xdr:rowOff>125641</xdr:rowOff>
    </xdr:to>
    <xdr:cxnSp macro="">
      <xdr:nvCxnSpPr>
        <xdr:cNvPr id="292" name="直線コネクタ 291"/>
        <xdr:cNvCxnSpPr/>
      </xdr:nvCxnSpPr>
      <xdr:spPr>
        <a:xfrm>
          <a:off x="10388600" y="52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109982</xdr:rowOff>
    </xdr:from>
    <xdr:to>
      <xdr:col>55</xdr:col>
      <xdr:colOff>0</xdr:colOff>
      <xdr:row>36</xdr:row>
      <xdr:rowOff>127176</xdr:rowOff>
    </xdr:to>
    <xdr:cxnSp macro="">
      <xdr:nvCxnSpPr>
        <xdr:cNvPr id="293" name="直線コネクタ 292"/>
        <xdr:cNvCxnSpPr/>
      </xdr:nvCxnSpPr>
      <xdr:spPr>
        <a:xfrm>
          <a:off x="9639300" y="6282182"/>
          <a:ext cx="8382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89538</xdr:rowOff>
    </xdr:from>
    <xdr:ext cx="534377" cy="259045"/>
    <xdr:sp macro="" textlink="">
      <xdr:nvSpPr>
        <xdr:cNvPr id="294" name="補助費等平均値テキスト"/>
        <xdr:cNvSpPr txBox="1"/>
      </xdr:nvSpPr>
      <xdr:spPr>
        <a:xfrm>
          <a:off x="10528300" y="5918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66661</xdr:rowOff>
    </xdr:from>
    <xdr:to>
      <xdr:col>55</xdr:col>
      <xdr:colOff>50800</xdr:colOff>
      <xdr:row>35</xdr:row>
      <xdr:rowOff>168261</xdr:rowOff>
    </xdr:to>
    <xdr:sp macro="" textlink="">
      <xdr:nvSpPr>
        <xdr:cNvPr id="295" name="フローチャート: 判断 294"/>
        <xdr:cNvSpPr/>
      </xdr:nvSpPr>
      <xdr:spPr>
        <a:xfrm>
          <a:off x="10426700" y="60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109982</xdr:rowOff>
    </xdr:from>
    <xdr:to>
      <xdr:col>50</xdr:col>
      <xdr:colOff>114300</xdr:colOff>
      <xdr:row>37</xdr:row>
      <xdr:rowOff>1805</xdr:rowOff>
    </xdr:to>
    <xdr:cxnSp macro="">
      <xdr:nvCxnSpPr>
        <xdr:cNvPr id="296" name="直線コネクタ 295"/>
        <xdr:cNvCxnSpPr/>
      </xdr:nvCxnSpPr>
      <xdr:spPr>
        <a:xfrm flipV="1">
          <a:off x="8750300" y="6282182"/>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33791</xdr:rowOff>
    </xdr:from>
    <xdr:to>
      <xdr:col>50</xdr:col>
      <xdr:colOff>165100</xdr:colOff>
      <xdr:row>35</xdr:row>
      <xdr:rowOff>135391</xdr:rowOff>
    </xdr:to>
    <xdr:sp macro="" textlink="">
      <xdr:nvSpPr>
        <xdr:cNvPr id="297" name="フローチャート: 判断 296"/>
        <xdr:cNvSpPr/>
      </xdr:nvSpPr>
      <xdr:spPr>
        <a:xfrm>
          <a:off x="9588500" y="603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151918</xdr:rowOff>
    </xdr:from>
    <xdr:ext cx="534377" cy="259045"/>
    <xdr:sp macro="" textlink="">
      <xdr:nvSpPr>
        <xdr:cNvPr id="298" name="テキスト ボックス 297"/>
        <xdr:cNvSpPr txBox="1"/>
      </xdr:nvSpPr>
      <xdr:spPr>
        <a:xfrm>
          <a:off x="9372111" y="580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1805</xdr:rowOff>
    </xdr:from>
    <xdr:to>
      <xdr:col>45</xdr:col>
      <xdr:colOff>177800</xdr:colOff>
      <xdr:row>39</xdr:row>
      <xdr:rowOff>39835</xdr:rowOff>
    </xdr:to>
    <xdr:cxnSp macro="">
      <xdr:nvCxnSpPr>
        <xdr:cNvPr id="299" name="直線コネクタ 298"/>
        <xdr:cNvCxnSpPr/>
      </xdr:nvCxnSpPr>
      <xdr:spPr>
        <a:xfrm flipV="1">
          <a:off x="7861300" y="6345455"/>
          <a:ext cx="889000" cy="38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148271</xdr:rowOff>
    </xdr:from>
    <xdr:to>
      <xdr:col>46</xdr:col>
      <xdr:colOff>38100</xdr:colOff>
      <xdr:row>35</xdr:row>
      <xdr:rowOff>78421</xdr:rowOff>
    </xdr:to>
    <xdr:sp macro="" textlink="">
      <xdr:nvSpPr>
        <xdr:cNvPr id="300" name="フローチャート: 判断 299"/>
        <xdr:cNvSpPr/>
      </xdr:nvSpPr>
      <xdr:spPr>
        <a:xfrm>
          <a:off x="8699500" y="59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94948</xdr:rowOff>
    </xdr:from>
    <xdr:ext cx="534377" cy="259045"/>
    <xdr:sp macro="" textlink="">
      <xdr:nvSpPr>
        <xdr:cNvPr id="301" name="テキスト ボックス 300"/>
        <xdr:cNvSpPr txBox="1"/>
      </xdr:nvSpPr>
      <xdr:spPr>
        <a:xfrm>
          <a:off x="8483111" y="57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39835</xdr:rowOff>
    </xdr:from>
    <xdr:to>
      <xdr:col>41</xdr:col>
      <xdr:colOff>50800</xdr:colOff>
      <xdr:row>39</xdr:row>
      <xdr:rowOff>60490</xdr:rowOff>
    </xdr:to>
    <xdr:cxnSp macro="">
      <xdr:nvCxnSpPr>
        <xdr:cNvPr id="302" name="直線コネクタ 301"/>
        <xdr:cNvCxnSpPr/>
      </xdr:nvCxnSpPr>
      <xdr:spPr>
        <a:xfrm flipV="1">
          <a:off x="6972300" y="6726385"/>
          <a:ext cx="889000" cy="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76474</xdr:rowOff>
    </xdr:from>
    <xdr:to>
      <xdr:col>41</xdr:col>
      <xdr:colOff>101600</xdr:colOff>
      <xdr:row>38</xdr:row>
      <xdr:rowOff>6624</xdr:rowOff>
    </xdr:to>
    <xdr:sp macro="" textlink="">
      <xdr:nvSpPr>
        <xdr:cNvPr id="303" name="フローチャート: 判断 302"/>
        <xdr:cNvSpPr/>
      </xdr:nvSpPr>
      <xdr:spPr>
        <a:xfrm>
          <a:off x="7810500" y="6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23151</xdr:rowOff>
    </xdr:from>
    <xdr:ext cx="534377" cy="259045"/>
    <xdr:sp macro="" textlink="">
      <xdr:nvSpPr>
        <xdr:cNvPr id="304" name="テキスト ボックス 303"/>
        <xdr:cNvSpPr txBox="1"/>
      </xdr:nvSpPr>
      <xdr:spPr>
        <a:xfrm>
          <a:off x="7594111" y="61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135894</xdr:rowOff>
    </xdr:from>
    <xdr:to>
      <xdr:col>36</xdr:col>
      <xdr:colOff>165100</xdr:colOff>
      <xdr:row>38</xdr:row>
      <xdr:rowOff>66044</xdr:rowOff>
    </xdr:to>
    <xdr:sp macro="" textlink="">
      <xdr:nvSpPr>
        <xdr:cNvPr id="305" name="フローチャート: 判断 304"/>
        <xdr:cNvSpPr/>
      </xdr:nvSpPr>
      <xdr:spPr>
        <a:xfrm>
          <a:off x="6921500" y="647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82571</xdr:rowOff>
    </xdr:from>
    <xdr:ext cx="534377" cy="259045"/>
    <xdr:sp macro="" textlink="">
      <xdr:nvSpPr>
        <xdr:cNvPr id="306" name="テキスト ボックス 305"/>
        <xdr:cNvSpPr txBox="1"/>
      </xdr:nvSpPr>
      <xdr:spPr>
        <a:xfrm>
          <a:off x="6705111" y="625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76376</xdr:rowOff>
    </xdr:from>
    <xdr:to>
      <xdr:col>55</xdr:col>
      <xdr:colOff>50800</xdr:colOff>
      <xdr:row>37</xdr:row>
      <xdr:rowOff>6526</xdr:rowOff>
    </xdr:to>
    <xdr:sp macro="" textlink="">
      <xdr:nvSpPr>
        <xdr:cNvPr id="312" name="楕円 311"/>
        <xdr:cNvSpPr/>
      </xdr:nvSpPr>
      <xdr:spPr>
        <a:xfrm>
          <a:off x="10426700" y="62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54803</xdr:rowOff>
    </xdr:from>
    <xdr:ext cx="534377" cy="259045"/>
    <xdr:sp macro="" textlink="">
      <xdr:nvSpPr>
        <xdr:cNvPr id="313" name="補助費等該当値テキスト"/>
        <xdr:cNvSpPr txBox="1"/>
      </xdr:nvSpPr>
      <xdr:spPr>
        <a:xfrm>
          <a:off x="10528300" y="62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59182</xdr:rowOff>
    </xdr:from>
    <xdr:to>
      <xdr:col>50</xdr:col>
      <xdr:colOff>165100</xdr:colOff>
      <xdr:row>36</xdr:row>
      <xdr:rowOff>160782</xdr:rowOff>
    </xdr:to>
    <xdr:sp macro="" textlink="">
      <xdr:nvSpPr>
        <xdr:cNvPr id="314" name="楕円 313"/>
        <xdr:cNvSpPr/>
      </xdr:nvSpPr>
      <xdr:spPr>
        <a:xfrm>
          <a:off x="9588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151909</xdr:rowOff>
    </xdr:from>
    <xdr:ext cx="534377" cy="259045"/>
    <xdr:sp macro="" textlink="">
      <xdr:nvSpPr>
        <xdr:cNvPr id="315" name="テキスト ボックス 314"/>
        <xdr:cNvSpPr txBox="1"/>
      </xdr:nvSpPr>
      <xdr:spPr>
        <a:xfrm>
          <a:off x="9372111" y="63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122455</xdr:rowOff>
    </xdr:from>
    <xdr:to>
      <xdr:col>46</xdr:col>
      <xdr:colOff>38100</xdr:colOff>
      <xdr:row>37</xdr:row>
      <xdr:rowOff>52605</xdr:rowOff>
    </xdr:to>
    <xdr:sp macro="" textlink="">
      <xdr:nvSpPr>
        <xdr:cNvPr id="316" name="楕円 315"/>
        <xdr:cNvSpPr/>
      </xdr:nvSpPr>
      <xdr:spPr>
        <a:xfrm>
          <a:off x="8699500" y="62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43732</xdr:rowOff>
    </xdr:from>
    <xdr:ext cx="534377" cy="259045"/>
    <xdr:sp macro="" textlink="">
      <xdr:nvSpPr>
        <xdr:cNvPr id="317" name="テキスト ボックス 316"/>
        <xdr:cNvSpPr txBox="1"/>
      </xdr:nvSpPr>
      <xdr:spPr>
        <a:xfrm>
          <a:off x="8483111" y="638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160485</xdr:rowOff>
    </xdr:from>
    <xdr:to>
      <xdr:col>41</xdr:col>
      <xdr:colOff>101600</xdr:colOff>
      <xdr:row>39</xdr:row>
      <xdr:rowOff>90635</xdr:rowOff>
    </xdr:to>
    <xdr:sp macro="" textlink="">
      <xdr:nvSpPr>
        <xdr:cNvPr id="318" name="楕円 317"/>
        <xdr:cNvSpPr/>
      </xdr:nvSpPr>
      <xdr:spPr>
        <a:xfrm>
          <a:off x="7810500" y="66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81762</xdr:rowOff>
    </xdr:from>
    <xdr:ext cx="534377" cy="259045"/>
    <xdr:sp macro="" textlink="">
      <xdr:nvSpPr>
        <xdr:cNvPr id="319" name="テキスト ボックス 318"/>
        <xdr:cNvSpPr txBox="1"/>
      </xdr:nvSpPr>
      <xdr:spPr>
        <a:xfrm>
          <a:off x="7594111" y="676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9690</xdr:rowOff>
    </xdr:from>
    <xdr:to>
      <xdr:col>36</xdr:col>
      <xdr:colOff>165100</xdr:colOff>
      <xdr:row>39</xdr:row>
      <xdr:rowOff>111290</xdr:rowOff>
    </xdr:to>
    <xdr:sp macro="" textlink="">
      <xdr:nvSpPr>
        <xdr:cNvPr id="320" name="楕円 319"/>
        <xdr:cNvSpPr/>
      </xdr:nvSpPr>
      <xdr:spPr>
        <a:xfrm>
          <a:off x="6921500" y="66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102417</xdr:rowOff>
    </xdr:from>
    <xdr:ext cx="534377" cy="259045"/>
    <xdr:sp macro="" textlink="">
      <xdr:nvSpPr>
        <xdr:cNvPr id="321" name="テキスト ボックス 320"/>
        <xdr:cNvSpPr txBox="1"/>
      </xdr:nvSpPr>
      <xdr:spPr>
        <a:xfrm>
          <a:off x="6705111" y="678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159150</xdr:rowOff>
    </xdr:from>
    <xdr:to>
      <xdr:col>54</xdr:col>
      <xdr:colOff>189865</xdr:colOff>
      <xdr:row>58</xdr:row>
      <xdr:rowOff>110839</xdr:rowOff>
    </xdr:to>
    <xdr:cxnSp macro="">
      <xdr:nvCxnSpPr>
        <xdr:cNvPr id="346" name="直線コネクタ 345"/>
        <xdr:cNvCxnSpPr/>
      </xdr:nvCxnSpPr>
      <xdr:spPr>
        <a:xfrm flipV="1">
          <a:off x="10475595" y="8731650"/>
          <a:ext cx="1270" cy="132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114666</xdr:rowOff>
    </xdr:from>
    <xdr:ext cx="534377" cy="259045"/>
    <xdr:sp macro="" textlink="">
      <xdr:nvSpPr>
        <xdr:cNvPr id="347" name="普通建設事業費最小値テキスト"/>
        <xdr:cNvSpPr txBox="1"/>
      </xdr:nvSpPr>
      <xdr:spPr>
        <a:xfrm>
          <a:off x="10528300" y="1005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110839</xdr:rowOff>
    </xdr:from>
    <xdr:to>
      <xdr:col>55</xdr:col>
      <xdr:colOff>88900</xdr:colOff>
      <xdr:row>58</xdr:row>
      <xdr:rowOff>110839</xdr:rowOff>
    </xdr:to>
    <xdr:cxnSp macro="">
      <xdr:nvCxnSpPr>
        <xdr:cNvPr id="348" name="直線コネクタ 347"/>
        <xdr:cNvCxnSpPr/>
      </xdr:nvCxnSpPr>
      <xdr:spPr>
        <a:xfrm>
          <a:off x="10388600" y="100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105827</xdr:rowOff>
    </xdr:from>
    <xdr:ext cx="534377" cy="259045"/>
    <xdr:sp macro="" textlink="">
      <xdr:nvSpPr>
        <xdr:cNvPr id="349" name="普通建設事業費最大値テキスト"/>
        <xdr:cNvSpPr txBox="1"/>
      </xdr:nvSpPr>
      <xdr:spPr>
        <a:xfrm>
          <a:off x="10528300" y="85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159150</xdr:rowOff>
    </xdr:from>
    <xdr:to>
      <xdr:col>55</xdr:col>
      <xdr:colOff>88900</xdr:colOff>
      <xdr:row>50</xdr:row>
      <xdr:rowOff>159150</xdr:rowOff>
    </xdr:to>
    <xdr:cxnSp macro="">
      <xdr:nvCxnSpPr>
        <xdr:cNvPr id="350" name="直線コネクタ 349"/>
        <xdr:cNvCxnSpPr/>
      </xdr:nvCxnSpPr>
      <xdr:spPr>
        <a:xfrm>
          <a:off x="10388600" y="873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108668</xdr:rowOff>
    </xdr:from>
    <xdr:to>
      <xdr:col>55</xdr:col>
      <xdr:colOff>0</xdr:colOff>
      <xdr:row>58</xdr:row>
      <xdr:rowOff>110839</xdr:rowOff>
    </xdr:to>
    <xdr:cxnSp macro="">
      <xdr:nvCxnSpPr>
        <xdr:cNvPr id="351" name="直線コネクタ 350"/>
        <xdr:cNvCxnSpPr/>
      </xdr:nvCxnSpPr>
      <xdr:spPr>
        <a:xfrm>
          <a:off x="9639300" y="9538418"/>
          <a:ext cx="838200" cy="51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15536</xdr:rowOff>
    </xdr:from>
    <xdr:ext cx="534377" cy="259045"/>
    <xdr:sp macro="" textlink="">
      <xdr:nvSpPr>
        <xdr:cNvPr id="352" name="普通建設事業費平均値テキスト"/>
        <xdr:cNvSpPr txBox="1"/>
      </xdr:nvSpPr>
      <xdr:spPr>
        <a:xfrm>
          <a:off x="10528300" y="9102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164109</xdr:rowOff>
    </xdr:from>
    <xdr:to>
      <xdr:col>55</xdr:col>
      <xdr:colOff>50800</xdr:colOff>
      <xdr:row>54</xdr:row>
      <xdr:rowOff>94259</xdr:rowOff>
    </xdr:to>
    <xdr:sp macro="" textlink="">
      <xdr:nvSpPr>
        <xdr:cNvPr id="353" name="フローチャート: 判断 352"/>
        <xdr:cNvSpPr/>
      </xdr:nvSpPr>
      <xdr:spPr>
        <a:xfrm>
          <a:off x="10426700" y="925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108668</xdr:rowOff>
    </xdr:from>
    <xdr:to>
      <xdr:col>50</xdr:col>
      <xdr:colOff>114300</xdr:colOff>
      <xdr:row>57</xdr:row>
      <xdr:rowOff>45003</xdr:rowOff>
    </xdr:to>
    <xdr:cxnSp macro="">
      <xdr:nvCxnSpPr>
        <xdr:cNvPr id="354" name="直線コネクタ 353"/>
        <xdr:cNvCxnSpPr/>
      </xdr:nvCxnSpPr>
      <xdr:spPr>
        <a:xfrm flipV="1">
          <a:off x="8750300" y="9538418"/>
          <a:ext cx="889000" cy="2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51</xdr:row>
      <xdr:rowOff>125514</xdr:rowOff>
    </xdr:from>
    <xdr:to>
      <xdr:col>50</xdr:col>
      <xdr:colOff>165100</xdr:colOff>
      <xdr:row>52</xdr:row>
      <xdr:rowOff>55664</xdr:rowOff>
    </xdr:to>
    <xdr:sp macro="" textlink="">
      <xdr:nvSpPr>
        <xdr:cNvPr id="355" name="フローチャート: 判断 354"/>
        <xdr:cNvSpPr/>
      </xdr:nvSpPr>
      <xdr:spPr>
        <a:xfrm>
          <a:off x="9588500" y="886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72191</xdr:rowOff>
    </xdr:from>
    <xdr:ext cx="534377" cy="259045"/>
    <xdr:sp macro="" textlink="">
      <xdr:nvSpPr>
        <xdr:cNvPr id="356" name="テキスト ボックス 355"/>
        <xdr:cNvSpPr txBox="1"/>
      </xdr:nvSpPr>
      <xdr:spPr>
        <a:xfrm>
          <a:off x="9372111" y="86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145015</xdr:rowOff>
    </xdr:from>
    <xdr:to>
      <xdr:col>45</xdr:col>
      <xdr:colOff>177800</xdr:colOff>
      <xdr:row>57</xdr:row>
      <xdr:rowOff>45003</xdr:rowOff>
    </xdr:to>
    <xdr:cxnSp macro="">
      <xdr:nvCxnSpPr>
        <xdr:cNvPr id="357" name="直線コネクタ 356"/>
        <xdr:cNvCxnSpPr/>
      </xdr:nvCxnSpPr>
      <xdr:spPr>
        <a:xfrm>
          <a:off x="7861300" y="9231865"/>
          <a:ext cx="889000" cy="58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51</xdr:row>
      <xdr:rowOff>71298</xdr:rowOff>
    </xdr:from>
    <xdr:to>
      <xdr:col>46</xdr:col>
      <xdr:colOff>38100</xdr:colOff>
      <xdr:row>52</xdr:row>
      <xdr:rowOff>1448</xdr:rowOff>
    </xdr:to>
    <xdr:sp macro="" textlink="">
      <xdr:nvSpPr>
        <xdr:cNvPr id="358" name="フローチャート: 判断 357"/>
        <xdr:cNvSpPr/>
      </xdr:nvSpPr>
      <xdr:spPr>
        <a:xfrm>
          <a:off x="8699500" y="881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17975</xdr:rowOff>
    </xdr:from>
    <xdr:ext cx="534377" cy="259045"/>
    <xdr:sp macro="" textlink="">
      <xdr:nvSpPr>
        <xdr:cNvPr id="359" name="テキスト ボックス 358"/>
        <xdr:cNvSpPr txBox="1"/>
      </xdr:nvSpPr>
      <xdr:spPr>
        <a:xfrm>
          <a:off x="8483111" y="859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145015</xdr:rowOff>
    </xdr:from>
    <xdr:to>
      <xdr:col>41</xdr:col>
      <xdr:colOff>50800</xdr:colOff>
      <xdr:row>56</xdr:row>
      <xdr:rowOff>106287</xdr:rowOff>
    </xdr:to>
    <xdr:cxnSp macro="">
      <xdr:nvCxnSpPr>
        <xdr:cNvPr id="360" name="直線コネクタ 359"/>
        <xdr:cNvCxnSpPr/>
      </xdr:nvCxnSpPr>
      <xdr:spPr>
        <a:xfrm flipV="1">
          <a:off x="6972300" y="9231865"/>
          <a:ext cx="889000" cy="47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78308</xdr:rowOff>
    </xdr:from>
    <xdr:to>
      <xdr:col>41</xdr:col>
      <xdr:colOff>101600</xdr:colOff>
      <xdr:row>53</xdr:row>
      <xdr:rowOff>8458</xdr:rowOff>
    </xdr:to>
    <xdr:sp macro="" textlink="">
      <xdr:nvSpPr>
        <xdr:cNvPr id="361" name="フローチャート: 判断 360"/>
        <xdr:cNvSpPr/>
      </xdr:nvSpPr>
      <xdr:spPr>
        <a:xfrm>
          <a:off x="7810500" y="899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24985</xdr:rowOff>
    </xdr:from>
    <xdr:ext cx="534377" cy="259045"/>
    <xdr:sp macro="" textlink="">
      <xdr:nvSpPr>
        <xdr:cNvPr id="362" name="テキスト ボックス 361"/>
        <xdr:cNvSpPr txBox="1"/>
      </xdr:nvSpPr>
      <xdr:spPr>
        <a:xfrm>
          <a:off x="7594111" y="876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151803</xdr:rowOff>
    </xdr:from>
    <xdr:to>
      <xdr:col>36</xdr:col>
      <xdr:colOff>165100</xdr:colOff>
      <xdr:row>51</xdr:row>
      <xdr:rowOff>81953</xdr:rowOff>
    </xdr:to>
    <xdr:sp macro="" textlink="">
      <xdr:nvSpPr>
        <xdr:cNvPr id="363" name="フローチャート: 判断 362"/>
        <xdr:cNvSpPr/>
      </xdr:nvSpPr>
      <xdr:spPr>
        <a:xfrm>
          <a:off x="6921500" y="8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98480</xdr:rowOff>
    </xdr:from>
    <xdr:ext cx="534377" cy="259045"/>
    <xdr:sp macro="" textlink="">
      <xdr:nvSpPr>
        <xdr:cNvPr id="364" name="テキスト ボックス 363"/>
        <xdr:cNvSpPr txBox="1"/>
      </xdr:nvSpPr>
      <xdr:spPr>
        <a:xfrm>
          <a:off x="6705111" y="8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60039</xdr:rowOff>
    </xdr:from>
    <xdr:to>
      <xdr:col>55</xdr:col>
      <xdr:colOff>50800</xdr:colOff>
      <xdr:row>58</xdr:row>
      <xdr:rowOff>161639</xdr:rowOff>
    </xdr:to>
    <xdr:sp macro="" textlink="">
      <xdr:nvSpPr>
        <xdr:cNvPr id="370" name="楕円 369"/>
        <xdr:cNvSpPr/>
      </xdr:nvSpPr>
      <xdr:spPr>
        <a:xfrm>
          <a:off x="10426700" y="100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146416</xdr:rowOff>
    </xdr:from>
    <xdr:ext cx="534377" cy="259045"/>
    <xdr:sp macro="" textlink="">
      <xdr:nvSpPr>
        <xdr:cNvPr id="371" name="普通建設事業費該当値テキスト"/>
        <xdr:cNvSpPr txBox="1"/>
      </xdr:nvSpPr>
      <xdr:spPr>
        <a:xfrm>
          <a:off x="10528300" y="991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57868</xdr:rowOff>
    </xdr:from>
    <xdr:to>
      <xdr:col>50</xdr:col>
      <xdr:colOff>165100</xdr:colOff>
      <xdr:row>55</xdr:row>
      <xdr:rowOff>159468</xdr:rowOff>
    </xdr:to>
    <xdr:sp macro="" textlink="">
      <xdr:nvSpPr>
        <xdr:cNvPr id="372" name="楕円 371"/>
        <xdr:cNvSpPr/>
      </xdr:nvSpPr>
      <xdr:spPr>
        <a:xfrm>
          <a:off x="9588500" y="94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150595</xdr:rowOff>
    </xdr:from>
    <xdr:ext cx="534377" cy="259045"/>
    <xdr:sp macro="" textlink="">
      <xdr:nvSpPr>
        <xdr:cNvPr id="373" name="テキスト ボックス 372"/>
        <xdr:cNvSpPr txBox="1"/>
      </xdr:nvSpPr>
      <xdr:spPr>
        <a:xfrm>
          <a:off x="9372111" y="95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165653</xdr:rowOff>
    </xdr:from>
    <xdr:to>
      <xdr:col>46</xdr:col>
      <xdr:colOff>38100</xdr:colOff>
      <xdr:row>57</xdr:row>
      <xdr:rowOff>95803</xdr:rowOff>
    </xdr:to>
    <xdr:sp macro="" textlink="">
      <xdr:nvSpPr>
        <xdr:cNvPr id="374" name="楕円 373"/>
        <xdr:cNvSpPr/>
      </xdr:nvSpPr>
      <xdr:spPr>
        <a:xfrm>
          <a:off x="8699500" y="97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86930</xdr:rowOff>
    </xdr:from>
    <xdr:ext cx="534377" cy="259045"/>
    <xdr:sp macro="" textlink="">
      <xdr:nvSpPr>
        <xdr:cNvPr id="375" name="テキスト ボックス 374"/>
        <xdr:cNvSpPr txBox="1"/>
      </xdr:nvSpPr>
      <xdr:spPr>
        <a:xfrm>
          <a:off x="8483111" y="98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94215</xdr:rowOff>
    </xdr:from>
    <xdr:to>
      <xdr:col>41</xdr:col>
      <xdr:colOff>101600</xdr:colOff>
      <xdr:row>54</xdr:row>
      <xdr:rowOff>24365</xdr:rowOff>
    </xdr:to>
    <xdr:sp macro="" textlink="">
      <xdr:nvSpPr>
        <xdr:cNvPr id="376" name="楕円 375"/>
        <xdr:cNvSpPr/>
      </xdr:nvSpPr>
      <xdr:spPr>
        <a:xfrm>
          <a:off x="7810500" y="91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15492</xdr:rowOff>
    </xdr:from>
    <xdr:ext cx="534377" cy="259045"/>
    <xdr:sp macro="" textlink="">
      <xdr:nvSpPr>
        <xdr:cNvPr id="377" name="テキスト ボックス 376"/>
        <xdr:cNvSpPr txBox="1"/>
      </xdr:nvSpPr>
      <xdr:spPr>
        <a:xfrm>
          <a:off x="7594111" y="92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55487</xdr:rowOff>
    </xdr:from>
    <xdr:to>
      <xdr:col>36</xdr:col>
      <xdr:colOff>165100</xdr:colOff>
      <xdr:row>56</xdr:row>
      <xdr:rowOff>157087</xdr:rowOff>
    </xdr:to>
    <xdr:sp macro="" textlink="">
      <xdr:nvSpPr>
        <xdr:cNvPr id="378" name="楕円 377"/>
        <xdr:cNvSpPr/>
      </xdr:nvSpPr>
      <xdr:spPr>
        <a:xfrm>
          <a:off x="6921500" y="96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148214</xdr:rowOff>
    </xdr:from>
    <xdr:ext cx="534377" cy="259045"/>
    <xdr:sp macro="" textlink="">
      <xdr:nvSpPr>
        <xdr:cNvPr id="379" name="テキスト ボックス 378"/>
        <xdr:cNvSpPr txBox="1"/>
      </xdr:nvSpPr>
      <xdr:spPr>
        <a:xfrm>
          <a:off x="6705111" y="97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107392</xdr:rowOff>
    </xdr:from>
    <xdr:to>
      <xdr:col>54</xdr:col>
      <xdr:colOff>189865</xdr:colOff>
      <xdr:row>78</xdr:row>
      <xdr:rowOff>112230</xdr:rowOff>
    </xdr:to>
    <xdr:cxnSp macro="">
      <xdr:nvCxnSpPr>
        <xdr:cNvPr id="403" name="直線コネクタ 402"/>
        <xdr:cNvCxnSpPr/>
      </xdr:nvCxnSpPr>
      <xdr:spPr>
        <a:xfrm flipV="1">
          <a:off x="10475595" y="13137592"/>
          <a:ext cx="1270" cy="347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116057</xdr:rowOff>
    </xdr:from>
    <xdr:ext cx="469744" cy="259045"/>
    <xdr:sp macro="" textlink="">
      <xdr:nvSpPr>
        <xdr:cNvPr id="404" name="普通建設事業費 （ うち新規整備　）最小値テキスト"/>
        <xdr:cNvSpPr txBox="1"/>
      </xdr:nvSpPr>
      <xdr:spPr>
        <a:xfrm>
          <a:off x="10528300" y="1348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112230</xdr:rowOff>
    </xdr:from>
    <xdr:to>
      <xdr:col>55</xdr:col>
      <xdr:colOff>88900</xdr:colOff>
      <xdr:row>78</xdr:row>
      <xdr:rowOff>112230</xdr:rowOff>
    </xdr:to>
    <xdr:cxnSp macro="">
      <xdr:nvCxnSpPr>
        <xdr:cNvPr id="405" name="直線コネクタ 404"/>
        <xdr:cNvCxnSpPr/>
      </xdr:nvCxnSpPr>
      <xdr:spPr>
        <a:xfrm>
          <a:off x="10388600" y="1348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54068</xdr:rowOff>
    </xdr:from>
    <xdr:ext cx="534377" cy="259045"/>
    <xdr:sp macro="" textlink="">
      <xdr:nvSpPr>
        <xdr:cNvPr id="406" name="普通建設事業費 （ うち新規整備　）最大値テキスト"/>
        <xdr:cNvSpPr txBox="1"/>
      </xdr:nvSpPr>
      <xdr:spPr>
        <a:xfrm>
          <a:off x="10528300" y="129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107392</xdr:rowOff>
    </xdr:from>
    <xdr:to>
      <xdr:col>55</xdr:col>
      <xdr:colOff>88900</xdr:colOff>
      <xdr:row>76</xdr:row>
      <xdr:rowOff>107392</xdr:rowOff>
    </xdr:to>
    <xdr:cxnSp macro="">
      <xdr:nvCxnSpPr>
        <xdr:cNvPr id="407" name="直線コネクタ 406"/>
        <xdr:cNvCxnSpPr/>
      </xdr:nvCxnSpPr>
      <xdr:spPr>
        <a:xfrm>
          <a:off x="10388600" y="1313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101943</xdr:rowOff>
    </xdr:from>
    <xdr:to>
      <xdr:col>55</xdr:col>
      <xdr:colOff>0</xdr:colOff>
      <xdr:row>78</xdr:row>
      <xdr:rowOff>112230</xdr:rowOff>
    </xdr:to>
    <xdr:cxnSp macro="">
      <xdr:nvCxnSpPr>
        <xdr:cNvPr id="408" name="直線コネクタ 407"/>
        <xdr:cNvCxnSpPr/>
      </xdr:nvCxnSpPr>
      <xdr:spPr>
        <a:xfrm>
          <a:off x="9639300" y="13475043"/>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128807</xdr:rowOff>
    </xdr:from>
    <xdr:ext cx="469744" cy="259045"/>
    <xdr:sp macro="" textlink="">
      <xdr:nvSpPr>
        <xdr:cNvPr id="409" name="普通建設事業費 （ うち新規整備　）平均値テキスト"/>
        <xdr:cNvSpPr txBox="1"/>
      </xdr:nvSpPr>
      <xdr:spPr>
        <a:xfrm>
          <a:off x="10528300" y="13159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105930</xdr:rowOff>
    </xdr:from>
    <xdr:to>
      <xdr:col>55</xdr:col>
      <xdr:colOff>50800</xdr:colOff>
      <xdr:row>78</xdr:row>
      <xdr:rowOff>36080</xdr:rowOff>
    </xdr:to>
    <xdr:sp macro="" textlink="">
      <xdr:nvSpPr>
        <xdr:cNvPr id="410" name="フローチャート: 判断 409"/>
        <xdr:cNvSpPr/>
      </xdr:nvSpPr>
      <xdr:spPr>
        <a:xfrm>
          <a:off x="10426700" y="1330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101943</xdr:rowOff>
    </xdr:from>
    <xdr:to>
      <xdr:col>50</xdr:col>
      <xdr:colOff>114300</xdr:colOff>
      <xdr:row>78</xdr:row>
      <xdr:rowOff>116078</xdr:rowOff>
    </xdr:to>
    <xdr:cxnSp macro="">
      <xdr:nvCxnSpPr>
        <xdr:cNvPr id="411" name="直線コネクタ 410"/>
        <xdr:cNvCxnSpPr/>
      </xdr:nvCxnSpPr>
      <xdr:spPr>
        <a:xfrm flipV="1">
          <a:off x="8750300" y="13475043"/>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77051</xdr:rowOff>
    </xdr:from>
    <xdr:to>
      <xdr:col>50</xdr:col>
      <xdr:colOff>165100</xdr:colOff>
      <xdr:row>77</xdr:row>
      <xdr:rowOff>7201</xdr:rowOff>
    </xdr:to>
    <xdr:sp macro="" textlink="">
      <xdr:nvSpPr>
        <xdr:cNvPr id="412" name="フローチャート: 判断 411"/>
        <xdr:cNvSpPr/>
      </xdr:nvSpPr>
      <xdr:spPr>
        <a:xfrm>
          <a:off x="9588500" y="1310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23728</xdr:rowOff>
    </xdr:from>
    <xdr:ext cx="534377" cy="259045"/>
    <xdr:sp macro="" textlink="">
      <xdr:nvSpPr>
        <xdr:cNvPr id="413" name="テキスト ボックス 412"/>
        <xdr:cNvSpPr txBox="1"/>
      </xdr:nvSpPr>
      <xdr:spPr>
        <a:xfrm>
          <a:off x="9372111" y="128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39230</xdr:rowOff>
    </xdr:from>
    <xdr:to>
      <xdr:col>45</xdr:col>
      <xdr:colOff>177800</xdr:colOff>
      <xdr:row>78</xdr:row>
      <xdr:rowOff>116078</xdr:rowOff>
    </xdr:to>
    <xdr:cxnSp macro="">
      <xdr:nvCxnSpPr>
        <xdr:cNvPr id="414" name="直線コネクタ 413"/>
        <xdr:cNvCxnSpPr/>
      </xdr:nvCxnSpPr>
      <xdr:spPr>
        <a:xfrm>
          <a:off x="7861300" y="13240880"/>
          <a:ext cx="889000" cy="2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70</xdr:row>
      <xdr:rowOff>171386</xdr:rowOff>
    </xdr:from>
    <xdr:to>
      <xdr:col>46</xdr:col>
      <xdr:colOff>38100</xdr:colOff>
      <xdr:row>71</xdr:row>
      <xdr:rowOff>101536</xdr:rowOff>
    </xdr:to>
    <xdr:sp macro="" textlink="">
      <xdr:nvSpPr>
        <xdr:cNvPr id="415" name="フローチャート: 判断 414"/>
        <xdr:cNvSpPr/>
      </xdr:nvSpPr>
      <xdr:spPr>
        <a:xfrm>
          <a:off x="8699500" y="1217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118063</xdr:rowOff>
    </xdr:from>
    <xdr:ext cx="534377" cy="259045"/>
    <xdr:sp macro="" textlink="">
      <xdr:nvSpPr>
        <xdr:cNvPr id="416" name="テキスト ボックス 415"/>
        <xdr:cNvSpPr txBox="1"/>
      </xdr:nvSpPr>
      <xdr:spPr>
        <a:xfrm>
          <a:off x="8483111" y="119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142811</xdr:rowOff>
    </xdr:from>
    <xdr:to>
      <xdr:col>41</xdr:col>
      <xdr:colOff>101600</xdr:colOff>
      <xdr:row>75</xdr:row>
      <xdr:rowOff>72961</xdr:rowOff>
    </xdr:to>
    <xdr:sp macro="" textlink="">
      <xdr:nvSpPr>
        <xdr:cNvPr id="417" name="フローチャート: 判断 416"/>
        <xdr:cNvSpPr/>
      </xdr:nvSpPr>
      <xdr:spPr>
        <a:xfrm>
          <a:off x="7810500" y="1283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89488</xdr:rowOff>
    </xdr:from>
    <xdr:ext cx="534377" cy="259045"/>
    <xdr:sp macro="" textlink="">
      <xdr:nvSpPr>
        <xdr:cNvPr id="418" name="テキスト ボックス 417"/>
        <xdr:cNvSpPr txBox="1"/>
      </xdr:nvSpPr>
      <xdr:spPr>
        <a:xfrm>
          <a:off x="7594111" y="126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61430</xdr:rowOff>
    </xdr:from>
    <xdr:to>
      <xdr:col>55</xdr:col>
      <xdr:colOff>50800</xdr:colOff>
      <xdr:row>78</xdr:row>
      <xdr:rowOff>163030</xdr:rowOff>
    </xdr:to>
    <xdr:sp macro="" textlink="">
      <xdr:nvSpPr>
        <xdr:cNvPr id="424" name="楕円 423"/>
        <xdr:cNvSpPr/>
      </xdr:nvSpPr>
      <xdr:spPr>
        <a:xfrm>
          <a:off x="10426700" y="134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147807</xdr:rowOff>
    </xdr:from>
    <xdr:ext cx="469744" cy="259045"/>
    <xdr:sp macro="" textlink="">
      <xdr:nvSpPr>
        <xdr:cNvPr id="425" name="普通建設事業費 （ うち新規整備　）該当値テキスト"/>
        <xdr:cNvSpPr txBox="1"/>
      </xdr:nvSpPr>
      <xdr:spPr>
        <a:xfrm>
          <a:off x="10528300" y="133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51143</xdr:rowOff>
    </xdr:from>
    <xdr:to>
      <xdr:col>50</xdr:col>
      <xdr:colOff>165100</xdr:colOff>
      <xdr:row>78</xdr:row>
      <xdr:rowOff>152743</xdr:rowOff>
    </xdr:to>
    <xdr:sp macro="" textlink="">
      <xdr:nvSpPr>
        <xdr:cNvPr id="426" name="楕円 425"/>
        <xdr:cNvSpPr/>
      </xdr:nvSpPr>
      <xdr:spPr>
        <a:xfrm>
          <a:off x="9588500" y="134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143870</xdr:rowOff>
    </xdr:from>
    <xdr:ext cx="469744" cy="259045"/>
    <xdr:sp macro="" textlink="">
      <xdr:nvSpPr>
        <xdr:cNvPr id="427" name="テキスト ボックス 426"/>
        <xdr:cNvSpPr txBox="1"/>
      </xdr:nvSpPr>
      <xdr:spPr>
        <a:xfrm>
          <a:off x="9404428" y="1351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65278</xdr:rowOff>
    </xdr:from>
    <xdr:to>
      <xdr:col>46</xdr:col>
      <xdr:colOff>38100</xdr:colOff>
      <xdr:row>78</xdr:row>
      <xdr:rowOff>166878</xdr:rowOff>
    </xdr:to>
    <xdr:sp macro="" textlink="">
      <xdr:nvSpPr>
        <xdr:cNvPr id="428" name="楕円 427"/>
        <xdr:cNvSpPr/>
      </xdr:nvSpPr>
      <xdr:spPr>
        <a:xfrm>
          <a:off x="8699500" y="134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158005</xdr:rowOff>
    </xdr:from>
    <xdr:ext cx="469744" cy="259045"/>
    <xdr:sp macro="" textlink="">
      <xdr:nvSpPr>
        <xdr:cNvPr id="429" name="テキスト ボックス 428"/>
        <xdr:cNvSpPr txBox="1"/>
      </xdr:nvSpPr>
      <xdr:spPr>
        <a:xfrm>
          <a:off x="8515428" y="1353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159880</xdr:rowOff>
    </xdr:from>
    <xdr:to>
      <xdr:col>41</xdr:col>
      <xdr:colOff>101600</xdr:colOff>
      <xdr:row>77</xdr:row>
      <xdr:rowOff>90030</xdr:rowOff>
    </xdr:to>
    <xdr:sp macro="" textlink="">
      <xdr:nvSpPr>
        <xdr:cNvPr id="430" name="楕円 429"/>
        <xdr:cNvSpPr/>
      </xdr:nvSpPr>
      <xdr:spPr>
        <a:xfrm>
          <a:off x="7810500" y="131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81157</xdr:rowOff>
    </xdr:from>
    <xdr:ext cx="469744" cy="259045"/>
    <xdr:sp macro="" textlink="">
      <xdr:nvSpPr>
        <xdr:cNvPr id="431" name="テキスト ボックス 430"/>
        <xdr:cNvSpPr txBox="1"/>
      </xdr:nvSpPr>
      <xdr:spPr>
        <a:xfrm>
          <a:off x="7626428" y="132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119621</xdr:rowOff>
    </xdr:from>
    <xdr:to>
      <xdr:col>54</xdr:col>
      <xdr:colOff>189865</xdr:colOff>
      <xdr:row>97</xdr:row>
      <xdr:rowOff>133280</xdr:rowOff>
    </xdr:to>
    <xdr:cxnSp macro="">
      <xdr:nvCxnSpPr>
        <xdr:cNvPr id="455" name="直線コネクタ 454"/>
        <xdr:cNvCxnSpPr/>
      </xdr:nvCxnSpPr>
      <xdr:spPr>
        <a:xfrm flipV="1">
          <a:off x="10475595" y="15550121"/>
          <a:ext cx="1270" cy="1213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137107</xdr:rowOff>
    </xdr:from>
    <xdr:ext cx="534377" cy="259045"/>
    <xdr:sp macro="" textlink="">
      <xdr:nvSpPr>
        <xdr:cNvPr id="456" name="普通建設事業費 （ うち更新整備　）最小値テキスト"/>
        <xdr:cNvSpPr txBox="1"/>
      </xdr:nvSpPr>
      <xdr:spPr>
        <a:xfrm>
          <a:off x="10528300" y="1676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133280</xdr:rowOff>
    </xdr:from>
    <xdr:to>
      <xdr:col>55</xdr:col>
      <xdr:colOff>88900</xdr:colOff>
      <xdr:row>97</xdr:row>
      <xdr:rowOff>133280</xdr:rowOff>
    </xdr:to>
    <xdr:cxnSp macro="">
      <xdr:nvCxnSpPr>
        <xdr:cNvPr id="457" name="直線コネクタ 456"/>
        <xdr:cNvCxnSpPr/>
      </xdr:nvCxnSpPr>
      <xdr:spPr>
        <a:xfrm>
          <a:off x="10388600" y="16763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66298</xdr:rowOff>
    </xdr:from>
    <xdr:ext cx="534377" cy="259045"/>
    <xdr:sp macro="" textlink="">
      <xdr:nvSpPr>
        <xdr:cNvPr id="458" name="普通建設事業費 （ うち更新整備　）最大値テキスト"/>
        <xdr:cNvSpPr txBox="1"/>
      </xdr:nvSpPr>
      <xdr:spPr>
        <a:xfrm>
          <a:off x="10528300" y="1532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119621</xdr:rowOff>
    </xdr:from>
    <xdr:to>
      <xdr:col>55</xdr:col>
      <xdr:colOff>88900</xdr:colOff>
      <xdr:row>90</xdr:row>
      <xdr:rowOff>119621</xdr:rowOff>
    </xdr:to>
    <xdr:cxnSp macro="">
      <xdr:nvCxnSpPr>
        <xdr:cNvPr id="459" name="直線コネクタ 458"/>
        <xdr:cNvCxnSpPr/>
      </xdr:nvCxnSpPr>
      <xdr:spPr>
        <a:xfrm>
          <a:off x="10388600" y="1555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144463</xdr:rowOff>
    </xdr:from>
    <xdr:to>
      <xdr:col>55</xdr:col>
      <xdr:colOff>0</xdr:colOff>
      <xdr:row>97</xdr:row>
      <xdr:rowOff>133280</xdr:rowOff>
    </xdr:to>
    <xdr:cxnSp macro="">
      <xdr:nvCxnSpPr>
        <xdr:cNvPr id="460" name="直線コネクタ 459"/>
        <xdr:cNvCxnSpPr/>
      </xdr:nvCxnSpPr>
      <xdr:spPr>
        <a:xfrm>
          <a:off x="9639300" y="16089313"/>
          <a:ext cx="838200" cy="67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54399</xdr:rowOff>
    </xdr:from>
    <xdr:ext cx="534377" cy="259045"/>
    <xdr:sp macro="" textlink="">
      <xdr:nvSpPr>
        <xdr:cNvPr id="461" name="普通建設事業費 （ うち更新整備　）平均値テキスト"/>
        <xdr:cNvSpPr txBox="1"/>
      </xdr:nvSpPr>
      <xdr:spPr>
        <a:xfrm>
          <a:off x="10528300" y="15999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31522</xdr:rowOff>
    </xdr:from>
    <xdr:to>
      <xdr:col>55</xdr:col>
      <xdr:colOff>50800</xdr:colOff>
      <xdr:row>94</xdr:row>
      <xdr:rowOff>133122</xdr:rowOff>
    </xdr:to>
    <xdr:sp macro="" textlink="">
      <xdr:nvSpPr>
        <xdr:cNvPr id="462" name="フローチャート: 判断 461"/>
        <xdr:cNvSpPr/>
      </xdr:nvSpPr>
      <xdr:spPr>
        <a:xfrm>
          <a:off x="10426700" y="1614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144463</xdr:rowOff>
    </xdr:from>
    <xdr:to>
      <xdr:col>50</xdr:col>
      <xdr:colOff>114300</xdr:colOff>
      <xdr:row>96</xdr:row>
      <xdr:rowOff>58565</xdr:rowOff>
    </xdr:to>
    <xdr:cxnSp macro="">
      <xdr:nvCxnSpPr>
        <xdr:cNvPr id="463" name="直線コネクタ 462"/>
        <xdr:cNvCxnSpPr/>
      </xdr:nvCxnSpPr>
      <xdr:spPr>
        <a:xfrm flipV="1">
          <a:off x="8750300" y="16089313"/>
          <a:ext cx="889000" cy="4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117627</xdr:rowOff>
    </xdr:from>
    <xdr:to>
      <xdr:col>50</xdr:col>
      <xdr:colOff>165100</xdr:colOff>
      <xdr:row>93</xdr:row>
      <xdr:rowOff>47777</xdr:rowOff>
    </xdr:to>
    <xdr:sp macro="" textlink="">
      <xdr:nvSpPr>
        <xdr:cNvPr id="464" name="フローチャート: 判断 463"/>
        <xdr:cNvSpPr/>
      </xdr:nvSpPr>
      <xdr:spPr>
        <a:xfrm>
          <a:off x="9588500" y="158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64304</xdr:rowOff>
    </xdr:from>
    <xdr:ext cx="534377" cy="259045"/>
    <xdr:sp macro="" textlink="">
      <xdr:nvSpPr>
        <xdr:cNvPr id="465" name="テキスト ボックス 464"/>
        <xdr:cNvSpPr txBox="1"/>
      </xdr:nvSpPr>
      <xdr:spPr>
        <a:xfrm>
          <a:off x="9372111" y="1566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110173</xdr:rowOff>
    </xdr:from>
    <xdr:to>
      <xdr:col>45</xdr:col>
      <xdr:colOff>177800</xdr:colOff>
      <xdr:row>96</xdr:row>
      <xdr:rowOff>58565</xdr:rowOff>
    </xdr:to>
    <xdr:cxnSp macro="">
      <xdr:nvCxnSpPr>
        <xdr:cNvPr id="466" name="直線コネクタ 465"/>
        <xdr:cNvCxnSpPr/>
      </xdr:nvCxnSpPr>
      <xdr:spPr>
        <a:xfrm>
          <a:off x="7861300" y="16055023"/>
          <a:ext cx="889000" cy="46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106007</xdr:rowOff>
    </xdr:from>
    <xdr:to>
      <xdr:col>46</xdr:col>
      <xdr:colOff>38100</xdr:colOff>
      <xdr:row>95</xdr:row>
      <xdr:rowOff>36157</xdr:rowOff>
    </xdr:to>
    <xdr:sp macro="" textlink="">
      <xdr:nvSpPr>
        <xdr:cNvPr id="467" name="フローチャート: 判断 466"/>
        <xdr:cNvSpPr/>
      </xdr:nvSpPr>
      <xdr:spPr>
        <a:xfrm>
          <a:off x="8699500" y="162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52684</xdr:rowOff>
    </xdr:from>
    <xdr:ext cx="534377" cy="259045"/>
    <xdr:sp macro="" textlink="">
      <xdr:nvSpPr>
        <xdr:cNvPr id="468" name="テキスト ボックス 467"/>
        <xdr:cNvSpPr txBox="1"/>
      </xdr:nvSpPr>
      <xdr:spPr>
        <a:xfrm>
          <a:off x="8483111" y="1599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119514</xdr:rowOff>
    </xdr:from>
    <xdr:to>
      <xdr:col>41</xdr:col>
      <xdr:colOff>101600</xdr:colOff>
      <xdr:row>94</xdr:row>
      <xdr:rowOff>49664</xdr:rowOff>
    </xdr:to>
    <xdr:sp macro="" textlink="">
      <xdr:nvSpPr>
        <xdr:cNvPr id="469" name="フローチャート: 判断 468"/>
        <xdr:cNvSpPr/>
      </xdr:nvSpPr>
      <xdr:spPr>
        <a:xfrm>
          <a:off x="7810500" y="160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40791</xdr:rowOff>
    </xdr:from>
    <xdr:ext cx="534377" cy="259045"/>
    <xdr:sp macro="" textlink="">
      <xdr:nvSpPr>
        <xdr:cNvPr id="470" name="テキスト ボックス 469"/>
        <xdr:cNvSpPr txBox="1"/>
      </xdr:nvSpPr>
      <xdr:spPr>
        <a:xfrm>
          <a:off x="7594111" y="1615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82480</xdr:rowOff>
    </xdr:from>
    <xdr:to>
      <xdr:col>55</xdr:col>
      <xdr:colOff>50800</xdr:colOff>
      <xdr:row>98</xdr:row>
      <xdr:rowOff>12630</xdr:rowOff>
    </xdr:to>
    <xdr:sp macro="" textlink="">
      <xdr:nvSpPr>
        <xdr:cNvPr id="476" name="楕円 475"/>
        <xdr:cNvSpPr/>
      </xdr:nvSpPr>
      <xdr:spPr>
        <a:xfrm>
          <a:off x="10426700" y="167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168857</xdr:rowOff>
    </xdr:from>
    <xdr:ext cx="534377" cy="259045"/>
    <xdr:sp macro="" textlink="">
      <xdr:nvSpPr>
        <xdr:cNvPr id="477" name="普通建設事業費 （ うち更新整備　）該当値テキスト"/>
        <xdr:cNvSpPr txBox="1"/>
      </xdr:nvSpPr>
      <xdr:spPr>
        <a:xfrm>
          <a:off x="10528300" y="166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93663</xdr:rowOff>
    </xdr:from>
    <xdr:to>
      <xdr:col>50</xdr:col>
      <xdr:colOff>165100</xdr:colOff>
      <xdr:row>94</xdr:row>
      <xdr:rowOff>23813</xdr:rowOff>
    </xdr:to>
    <xdr:sp macro="" textlink="">
      <xdr:nvSpPr>
        <xdr:cNvPr id="478" name="楕円 477"/>
        <xdr:cNvSpPr/>
      </xdr:nvSpPr>
      <xdr:spPr>
        <a:xfrm>
          <a:off x="9588500" y="1603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14940</xdr:rowOff>
    </xdr:from>
    <xdr:ext cx="534377" cy="259045"/>
    <xdr:sp macro="" textlink="">
      <xdr:nvSpPr>
        <xdr:cNvPr id="479" name="テキスト ボックス 478"/>
        <xdr:cNvSpPr txBox="1"/>
      </xdr:nvSpPr>
      <xdr:spPr>
        <a:xfrm>
          <a:off x="9372111" y="161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7765</xdr:rowOff>
    </xdr:from>
    <xdr:to>
      <xdr:col>46</xdr:col>
      <xdr:colOff>38100</xdr:colOff>
      <xdr:row>96</xdr:row>
      <xdr:rowOff>109365</xdr:rowOff>
    </xdr:to>
    <xdr:sp macro="" textlink="">
      <xdr:nvSpPr>
        <xdr:cNvPr id="480" name="楕円 479"/>
        <xdr:cNvSpPr/>
      </xdr:nvSpPr>
      <xdr:spPr>
        <a:xfrm>
          <a:off x="8699500" y="164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100492</xdr:rowOff>
    </xdr:from>
    <xdr:ext cx="534377" cy="259045"/>
    <xdr:sp macro="" textlink="">
      <xdr:nvSpPr>
        <xdr:cNvPr id="481" name="テキスト ボックス 480"/>
        <xdr:cNvSpPr txBox="1"/>
      </xdr:nvSpPr>
      <xdr:spPr>
        <a:xfrm>
          <a:off x="8483111" y="1655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59373</xdr:rowOff>
    </xdr:from>
    <xdr:to>
      <xdr:col>41</xdr:col>
      <xdr:colOff>101600</xdr:colOff>
      <xdr:row>93</xdr:row>
      <xdr:rowOff>160973</xdr:rowOff>
    </xdr:to>
    <xdr:sp macro="" textlink="">
      <xdr:nvSpPr>
        <xdr:cNvPr id="482" name="楕円 481"/>
        <xdr:cNvSpPr/>
      </xdr:nvSpPr>
      <xdr:spPr>
        <a:xfrm>
          <a:off x="7810500" y="1600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6050</xdr:rowOff>
    </xdr:from>
    <xdr:ext cx="534377" cy="259045"/>
    <xdr:sp macro="" textlink="">
      <xdr:nvSpPr>
        <xdr:cNvPr id="483" name="テキスト ボックス 482"/>
        <xdr:cNvSpPr txBox="1"/>
      </xdr:nvSpPr>
      <xdr:spPr>
        <a:xfrm>
          <a:off x="7594111" y="157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7" name="テキスト ボックス 49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499" name="テキスト ボックス 49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1" name="テキスト ボックス 50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3" name="テキスト ボックス 502"/>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5" name="テキスト ボックス 50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7" name="テキスト ボックス 50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42708</xdr:rowOff>
    </xdr:from>
    <xdr:to>
      <xdr:col>85</xdr:col>
      <xdr:colOff>126364</xdr:colOff>
      <xdr:row>39</xdr:row>
      <xdr:rowOff>98878</xdr:rowOff>
    </xdr:to>
    <xdr:cxnSp macro="">
      <xdr:nvCxnSpPr>
        <xdr:cNvPr id="509" name="直線コネクタ 508"/>
        <xdr:cNvCxnSpPr/>
      </xdr:nvCxnSpPr>
      <xdr:spPr>
        <a:xfrm flipV="1">
          <a:off x="16317595" y="5186208"/>
          <a:ext cx="1269" cy="159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160835</xdr:rowOff>
    </xdr:from>
    <xdr:ext cx="469744" cy="259045"/>
    <xdr:sp macro="" textlink="">
      <xdr:nvSpPr>
        <xdr:cNvPr id="512" name="災害復旧事業費最大値テキスト"/>
        <xdr:cNvSpPr txBox="1"/>
      </xdr:nvSpPr>
      <xdr:spPr>
        <a:xfrm>
          <a:off x="16370300" y="496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42708</xdr:rowOff>
    </xdr:from>
    <xdr:to>
      <xdr:col>86</xdr:col>
      <xdr:colOff>25400</xdr:colOff>
      <xdr:row>30</xdr:row>
      <xdr:rowOff>42708</xdr:rowOff>
    </xdr:to>
    <xdr:cxnSp macro="">
      <xdr:nvCxnSpPr>
        <xdr:cNvPr id="513" name="直線コネクタ 512"/>
        <xdr:cNvCxnSpPr/>
      </xdr:nvCxnSpPr>
      <xdr:spPr>
        <a:xfrm>
          <a:off x="16230600" y="51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161907</xdr:rowOff>
    </xdr:from>
    <xdr:to>
      <xdr:col>85</xdr:col>
      <xdr:colOff>127000</xdr:colOff>
      <xdr:row>39</xdr:row>
      <xdr:rowOff>98878</xdr:rowOff>
    </xdr:to>
    <xdr:cxnSp macro="">
      <xdr:nvCxnSpPr>
        <xdr:cNvPr id="514" name="直線コネクタ 513"/>
        <xdr:cNvCxnSpPr/>
      </xdr:nvCxnSpPr>
      <xdr:spPr>
        <a:xfrm>
          <a:off x="15481300" y="5648307"/>
          <a:ext cx="838200" cy="113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119288</xdr:rowOff>
    </xdr:from>
    <xdr:ext cx="469744" cy="259045"/>
    <xdr:sp macro="" textlink="">
      <xdr:nvSpPr>
        <xdr:cNvPr id="515" name="災害復旧事業費平均値テキスト"/>
        <xdr:cNvSpPr txBox="1"/>
      </xdr:nvSpPr>
      <xdr:spPr>
        <a:xfrm>
          <a:off x="16370300" y="594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96411</xdr:rowOff>
    </xdr:from>
    <xdr:to>
      <xdr:col>85</xdr:col>
      <xdr:colOff>177800</xdr:colOff>
      <xdr:row>36</xdr:row>
      <xdr:rowOff>26561</xdr:rowOff>
    </xdr:to>
    <xdr:sp macro="" textlink="">
      <xdr:nvSpPr>
        <xdr:cNvPr id="516" name="フローチャート: 判断 515"/>
        <xdr:cNvSpPr/>
      </xdr:nvSpPr>
      <xdr:spPr>
        <a:xfrm>
          <a:off x="16268700" y="60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161907</xdr:rowOff>
    </xdr:from>
    <xdr:to>
      <xdr:col>81</xdr:col>
      <xdr:colOff>50800</xdr:colOff>
      <xdr:row>38</xdr:row>
      <xdr:rowOff>127617</xdr:rowOff>
    </xdr:to>
    <xdr:cxnSp macro="">
      <xdr:nvCxnSpPr>
        <xdr:cNvPr id="517" name="直線コネクタ 516"/>
        <xdr:cNvCxnSpPr/>
      </xdr:nvCxnSpPr>
      <xdr:spPr>
        <a:xfrm flipV="1">
          <a:off x="14592300" y="5648307"/>
          <a:ext cx="889000" cy="99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30</xdr:row>
      <xdr:rowOff>100983</xdr:rowOff>
    </xdr:from>
    <xdr:to>
      <xdr:col>81</xdr:col>
      <xdr:colOff>101600</xdr:colOff>
      <xdr:row>31</xdr:row>
      <xdr:rowOff>31133</xdr:rowOff>
    </xdr:to>
    <xdr:sp macro="" textlink="">
      <xdr:nvSpPr>
        <xdr:cNvPr id="518" name="フローチャート: 判断 517"/>
        <xdr:cNvSpPr/>
      </xdr:nvSpPr>
      <xdr:spPr>
        <a:xfrm>
          <a:off x="15430500" y="524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29</xdr:row>
      <xdr:rowOff>47660</xdr:rowOff>
    </xdr:from>
    <xdr:ext cx="469744" cy="259045"/>
    <xdr:sp macro="" textlink="">
      <xdr:nvSpPr>
        <xdr:cNvPr id="519" name="テキスト ボックス 518"/>
        <xdr:cNvSpPr txBox="1"/>
      </xdr:nvSpPr>
      <xdr:spPr>
        <a:xfrm>
          <a:off x="15246428" y="501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127617</xdr:rowOff>
    </xdr:from>
    <xdr:to>
      <xdr:col>76</xdr:col>
      <xdr:colOff>114300</xdr:colOff>
      <xdr:row>39</xdr:row>
      <xdr:rowOff>98878</xdr:rowOff>
    </xdr:to>
    <xdr:cxnSp macro="">
      <xdr:nvCxnSpPr>
        <xdr:cNvPr id="520" name="直線コネクタ 519"/>
        <xdr:cNvCxnSpPr/>
      </xdr:nvCxnSpPr>
      <xdr:spPr>
        <a:xfrm flipV="1">
          <a:off x="13703300" y="6642717"/>
          <a:ext cx="889000" cy="1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9543</xdr:rowOff>
    </xdr:from>
    <xdr:to>
      <xdr:col>76</xdr:col>
      <xdr:colOff>165100</xdr:colOff>
      <xdr:row>32</xdr:row>
      <xdr:rowOff>111143</xdr:rowOff>
    </xdr:to>
    <xdr:sp macro="" textlink="">
      <xdr:nvSpPr>
        <xdr:cNvPr id="521" name="フローチャート: 判断 520"/>
        <xdr:cNvSpPr/>
      </xdr:nvSpPr>
      <xdr:spPr>
        <a:xfrm>
          <a:off x="14541500" y="549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30</xdr:row>
      <xdr:rowOff>127670</xdr:rowOff>
    </xdr:from>
    <xdr:ext cx="469744" cy="259045"/>
    <xdr:sp macro="" textlink="">
      <xdr:nvSpPr>
        <xdr:cNvPr id="522" name="テキスト ボックス 521"/>
        <xdr:cNvSpPr txBox="1"/>
      </xdr:nvSpPr>
      <xdr:spPr>
        <a:xfrm>
          <a:off x="14357428" y="527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85489</xdr:rowOff>
    </xdr:from>
    <xdr:to>
      <xdr:col>71</xdr:col>
      <xdr:colOff>177800</xdr:colOff>
      <xdr:row>39</xdr:row>
      <xdr:rowOff>98878</xdr:rowOff>
    </xdr:to>
    <xdr:cxnSp macro="">
      <xdr:nvCxnSpPr>
        <xdr:cNvPr id="523" name="直線コネクタ 522"/>
        <xdr:cNvCxnSpPr/>
      </xdr:nvCxnSpPr>
      <xdr:spPr>
        <a:xfrm>
          <a:off x="12814300" y="6772039"/>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33710</xdr:rowOff>
    </xdr:from>
    <xdr:to>
      <xdr:col>72</xdr:col>
      <xdr:colOff>38100</xdr:colOff>
      <xdr:row>34</xdr:row>
      <xdr:rowOff>135310</xdr:rowOff>
    </xdr:to>
    <xdr:sp macro="" textlink="">
      <xdr:nvSpPr>
        <xdr:cNvPr id="524" name="フローチャート: 判断 523"/>
        <xdr:cNvSpPr/>
      </xdr:nvSpPr>
      <xdr:spPr>
        <a:xfrm>
          <a:off x="13652500" y="58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151837</xdr:rowOff>
    </xdr:from>
    <xdr:ext cx="469744" cy="259045"/>
    <xdr:sp macro="" textlink="">
      <xdr:nvSpPr>
        <xdr:cNvPr id="525" name="テキスト ボックス 524"/>
        <xdr:cNvSpPr txBox="1"/>
      </xdr:nvSpPr>
      <xdr:spPr>
        <a:xfrm>
          <a:off x="13468428" y="563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88573</xdr:rowOff>
    </xdr:from>
    <xdr:to>
      <xdr:col>67</xdr:col>
      <xdr:colOff>101600</xdr:colOff>
      <xdr:row>35</xdr:row>
      <xdr:rowOff>18723</xdr:rowOff>
    </xdr:to>
    <xdr:sp macro="" textlink="">
      <xdr:nvSpPr>
        <xdr:cNvPr id="526" name="フローチャート: 判断 525"/>
        <xdr:cNvSpPr/>
      </xdr:nvSpPr>
      <xdr:spPr>
        <a:xfrm>
          <a:off x="12763500" y="591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35250</xdr:rowOff>
    </xdr:from>
    <xdr:ext cx="469744" cy="259045"/>
    <xdr:sp macro="" textlink="">
      <xdr:nvSpPr>
        <xdr:cNvPr id="527" name="テキスト ボックス 526"/>
        <xdr:cNvSpPr txBox="1"/>
      </xdr:nvSpPr>
      <xdr:spPr>
        <a:xfrm>
          <a:off x="12579428" y="569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111107</xdr:rowOff>
    </xdr:from>
    <xdr:to>
      <xdr:col>81</xdr:col>
      <xdr:colOff>101600</xdr:colOff>
      <xdr:row>33</xdr:row>
      <xdr:rowOff>41257</xdr:rowOff>
    </xdr:to>
    <xdr:sp macro="" textlink="">
      <xdr:nvSpPr>
        <xdr:cNvPr id="535" name="楕円 534"/>
        <xdr:cNvSpPr/>
      </xdr:nvSpPr>
      <xdr:spPr>
        <a:xfrm>
          <a:off x="15430500" y="5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32384</xdr:rowOff>
    </xdr:from>
    <xdr:ext cx="469744" cy="259045"/>
    <xdr:sp macro="" textlink="">
      <xdr:nvSpPr>
        <xdr:cNvPr id="536" name="テキスト ボックス 535"/>
        <xdr:cNvSpPr txBox="1"/>
      </xdr:nvSpPr>
      <xdr:spPr>
        <a:xfrm>
          <a:off x="15246428" y="56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76817</xdr:rowOff>
    </xdr:from>
    <xdr:to>
      <xdr:col>76</xdr:col>
      <xdr:colOff>165100</xdr:colOff>
      <xdr:row>39</xdr:row>
      <xdr:rowOff>6967</xdr:rowOff>
    </xdr:to>
    <xdr:sp macro="" textlink="">
      <xdr:nvSpPr>
        <xdr:cNvPr id="537" name="楕円 536"/>
        <xdr:cNvSpPr/>
      </xdr:nvSpPr>
      <xdr:spPr>
        <a:xfrm>
          <a:off x="14541500" y="65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169544</xdr:rowOff>
    </xdr:from>
    <xdr:ext cx="378565" cy="259045"/>
    <xdr:sp macro="" textlink="">
      <xdr:nvSpPr>
        <xdr:cNvPr id="538" name="テキスト ボックス 537"/>
        <xdr:cNvSpPr txBox="1"/>
      </xdr:nvSpPr>
      <xdr:spPr>
        <a:xfrm>
          <a:off x="14403017" y="6684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34689</xdr:rowOff>
    </xdr:from>
    <xdr:to>
      <xdr:col>67</xdr:col>
      <xdr:colOff>101600</xdr:colOff>
      <xdr:row>39</xdr:row>
      <xdr:rowOff>136289</xdr:rowOff>
    </xdr:to>
    <xdr:sp macro="" textlink="">
      <xdr:nvSpPr>
        <xdr:cNvPr id="541" name="楕円 540"/>
        <xdr:cNvSpPr/>
      </xdr:nvSpPr>
      <xdr:spPr>
        <a:xfrm>
          <a:off x="12763500" y="67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127416</xdr:rowOff>
    </xdr:from>
    <xdr:ext cx="313932" cy="259045"/>
    <xdr:sp macro="" textlink="">
      <xdr:nvSpPr>
        <xdr:cNvPr id="542" name="テキスト ボックス 541"/>
        <xdr:cNvSpPr txBox="1"/>
      </xdr:nvSpPr>
      <xdr:spPr>
        <a:xfrm>
          <a:off x="12657333" y="6813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4" name="テキスト ボックス 60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156502</xdr:rowOff>
    </xdr:from>
    <xdr:to>
      <xdr:col>85</xdr:col>
      <xdr:colOff>126364</xdr:colOff>
      <xdr:row>78</xdr:row>
      <xdr:rowOff>167001</xdr:rowOff>
    </xdr:to>
    <xdr:cxnSp macro="">
      <xdr:nvCxnSpPr>
        <xdr:cNvPr id="618" name="直線コネクタ 617"/>
        <xdr:cNvCxnSpPr/>
      </xdr:nvCxnSpPr>
      <xdr:spPr>
        <a:xfrm flipV="1">
          <a:off x="16317595" y="11986552"/>
          <a:ext cx="1269" cy="1553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170828</xdr:rowOff>
    </xdr:from>
    <xdr:ext cx="534377" cy="259045"/>
    <xdr:sp macro="" textlink="">
      <xdr:nvSpPr>
        <xdr:cNvPr id="619" name="公債費最小値テキスト"/>
        <xdr:cNvSpPr txBox="1"/>
      </xdr:nvSpPr>
      <xdr:spPr>
        <a:xfrm>
          <a:off x="16370300" y="13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167001</xdr:rowOff>
    </xdr:from>
    <xdr:to>
      <xdr:col>86</xdr:col>
      <xdr:colOff>25400</xdr:colOff>
      <xdr:row>78</xdr:row>
      <xdr:rowOff>167001</xdr:rowOff>
    </xdr:to>
    <xdr:cxnSp macro="">
      <xdr:nvCxnSpPr>
        <xdr:cNvPr id="620" name="直線コネクタ 619"/>
        <xdr:cNvCxnSpPr/>
      </xdr:nvCxnSpPr>
      <xdr:spPr>
        <a:xfrm>
          <a:off x="16230600" y="1354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103179</xdr:rowOff>
    </xdr:from>
    <xdr:ext cx="599010" cy="259045"/>
    <xdr:sp macro="" textlink="">
      <xdr:nvSpPr>
        <xdr:cNvPr id="621" name="公債費最大値テキスト"/>
        <xdr:cNvSpPr txBox="1"/>
      </xdr:nvSpPr>
      <xdr:spPr>
        <a:xfrm>
          <a:off x="16370300" y="1176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156502</xdr:rowOff>
    </xdr:from>
    <xdr:to>
      <xdr:col>86</xdr:col>
      <xdr:colOff>25400</xdr:colOff>
      <xdr:row>69</xdr:row>
      <xdr:rowOff>156502</xdr:rowOff>
    </xdr:to>
    <xdr:cxnSp macro="">
      <xdr:nvCxnSpPr>
        <xdr:cNvPr id="622" name="直線コネクタ 621"/>
        <xdr:cNvCxnSpPr/>
      </xdr:nvCxnSpPr>
      <xdr:spPr>
        <a:xfrm>
          <a:off x="16230600" y="1198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167001</xdr:rowOff>
    </xdr:from>
    <xdr:to>
      <xdr:col>85</xdr:col>
      <xdr:colOff>127000</xdr:colOff>
      <xdr:row>79</xdr:row>
      <xdr:rowOff>11472</xdr:rowOff>
    </xdr:to>
    <xdr:cxnSp macro="">
      <xdr:nvCxnSpPr>
        <xdr:cNvPr id="623" name="直線コネクタ 622"/>
        <xdr:cNvCxnSpPr/>
      </xdr:nvCxnSpPr>
      <xdr:spPr>
        <a:xfrm flipV="1">
          <a:off x="15481300" y="13540101"/>
          <a:ext cx="838200" cy="1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78205</xdr:rowOff>
    </xdr:from>
    <xdr:ext cx="534377" cy="259045"/>
    <xdr:sp macro="" textlink="">
      <xdr:nvSpPr>
        <xdr:cNvPr id="624" name="公債費平均値テキスト"/>
        <xdr:cNvSpPr txBox="1"/>
      </xdr:nvSpPr>
      <xdr:spPr>
        <a:xfrm>
          <a:off x="16370300" y="1242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55328</xdr:rowOff>
    </xdr:from>
    <xdr:to>
      <xdr:col>85</xdr:col>
      <xdr:colOff>177800</xdr:colOff>
      <xdr:row>73</xdr:row>
      <xdr:rowOff>156928</xdr:rowOff>
    </xdr:to>
    <xdr:sp macro="" textlink="">
      <xdr:nvSpPr>
        <xdr:cNvPr id="625" name="フローチャート: 判断 624"/>
        <xdr:cNvSpPr/>
      </xdr:nvSpPr>
      <xdr:spPr>
        <a:xfrm>
          <a:off x="16268700" y="1257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169108</xdr:rowOff>
    </xdr:from>
    <xdr:to>
      <xdr:col>81</xdr:col>
      <xdr:colOff>50800</xdr:colOff>
      <xdr:row>79</xdr:row>
      <xdr:rowOff>11472</xdr:rowOff>
    </xdr:to>
    <xdr:cxnSp macro="">
      <xdr:nvCxnSpPr>
        <xdr:cNvPr id="626" name="直線コネクタ 625"/>
        <xdr:cNvCxnSpPr/>
      </xdr:nvCxnSpPr>
      <xdr:spPr>
        <a:xfrm>
          <a:off x="14592300" y="13542208"/>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114650</xdr:rowOff>
    </xdr:from>
    <xdr:to>
      <xdr:col>81</xdr:col>
      <xdr:colOff>101600</xdr:colOff>
      <xdr:row>74</xdr:row>
      <xdr:rowOff>44800</xdr:rowOff>
    </xdr:to>
    <xdr:sp macro="" textlink="">
      <xdr:nvSpPr>
        <xdr:cNvPr id="627" name="フローチャート: 判断 626"/>
        <xdr:cNvSpPr/>
      </xdr:nvSpPr>
      <xdr:spPr>
        <a:xfrm>
          <a:off x="154305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61327</xdr:rowOff>
    </xdr:from>
    <xdr:ext cx="534377" cy="259045"/>
    <xdr:sp macro="" textlink="">
      <xdr:nvSpPr>
        <xdr:cNvPr id="628" name="テキスト ボックス 627"/>
        <xdr:cNvSpPr txBox="1"/>
      </xdr:nvSpPr>
      <xdr:spPr>
        <a:xfrm>
          <a:off x="15214111" y="124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143097</xdr:rowOff>
    </xdr:from>
    <xdr:to>
      <xdr:col>76</xdr:col>
      <xdr:colOff>114300</xdr:colOff>
      <xdr:row>78</xdr:row>
      <xdr:rowOff>169108</xdr:rowOff>
    </xdr:to>
    <xdr:cxnSp macro="">
      <xdr:nvCxnSpPr>
        <xdr:cNvPr id="629" name="直線コネクタ 628"/>
        <xdr:cNvCxnSpPr/>
      </xdr:nvCxnSpPr>
      <xdr:spPr>
        <a:xfrm>
          <a:off x="13703300" y="13516197"/>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141217</xdr:rowOff>
    </xdr:from>
    <xdr:to>
      <xdr:col>76</xdr:col>
      <xdr:colOff>165100</xdr:colOff>
      <xdr:row>74</xdr:row>
      <xdr:rowOff>71367</xdr:rowOff>
    </xdr:to>
    <xdr:sp macro="" textlink="">
      <xdr:nvSpPr>
        <xdr:cNvPr id="630" name="フローチャート: 判断 629"/>
        <xdr:cNvSpPr/>
      </xdr:nvSpPr>
      <xdr:spPr>
        <a:xfrm>
          <a:off x="14541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87894</xdr:rowOff>
    </xdr:from>
    <xdr:ext cx="534377" cy="259045"/>
    <xdr:sp macro="" textlink="">
      <xdr:nvSpPr>
        <xdr:cNvPr id="631" name="テキスト ボックス 630"/>
        <xdr:cNvSpPr txBox="1"/>
      </xdr:nvSpPr>
      <xdr:spPr>
        <a:xfrm>
          <a:off x="14325111" y="124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91139</xdr:rowOff>
    </xdr:from>
    <xdr:to>
      <xdr:col>71</xdr:col>
      <xdr:colOff>177800</xdr:colOff>
      <xdr:row>78</xdr:row>
      <xdr:rowOff>143097</xdr:rowOff>
    </xdr:to>
    <xdr:cxnSp macro="">
      <xdr:nvCxnSpPr>
        <xdr:cNvPr id="632" name="直線コネクタ 631"/>
        <xdr:cNvCxnSpPr/>
      </xdr:nvCxnSpPr>
      <xdr:spPr>
        <a:xfrm>
          <a:off x="12814300" y="13464239"/>
          <a:ext cx="889000" cy="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59492</xdr:rowOff>
    </xdr:from>
    <xdr:to>
      <xdr:col>72</xdr:col>
      <xdr:colOff>38100</xdr:colOff>
      <xdr:row>74</xdr:row>
      <xdr:rowOff>161092</xdr:rowOff>
    </xdr:to>
    <xdr:sp macro="" textlink="">
      <xdr:nvSpPr>
        <xdr:cNvPr id="633" name="フローチャート: 判断 632"/>
        <xdr:cNvSpPr/>
      </xdr:nvSpPr>
      <xdr:spPr>
        <a:xfrm>
          <a:off x="13652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6169</xdr:rowOff>
    </xdr:from>
    <xdr:ext cx="534377" cy="259045"/>
    <xdr:sp macro="" textlink="">
      <xdr:nvSpPr>
        <xdr:cNvPr id="634" name="テキスト ボックス 633"/>
        <xdr:cNvSpPr txBox="1"/>
      </xdr:nvSpPr>
      <xdr:spPr>
        <a:xfrm>
          <a:off x="13436111" y="125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7028</xdr:rowOff>
    </xdr:from>
    <xdr:to>
      <xdr:col>67</xdr:col>
      <xdr:colOff>101600</xdr:colOff>
      <xdr:row>74</xdr:row>
      <xdr:rowOff>108628</xdr:rowOff>
    </xdr:to>
    <xdr:sp macro="" textlink="">
      <xdr:nvSpPr>
        <xdr:cNvPr id="635" name="フローチャート: 判断 634"/>
        <xdr:cNvSpPr/>
      </xdr:nvSpPr>
      <xdr:spPr>
        <a:xfrm>
          <a:off x="12763500" y="126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125155</xdr:rowOff>
    </xdr:from>
    <xdr:ext cx="534377" cy="259045"/>
    <xdr:sp macro="" textlink="">
      <xdr:nvSpPr>
        <xdr:cNvPr id="636" name="テキスト ボックス 635"/>
        <xdr:cNvSpPr txBox="1"/>
      </xdr:nvSpPr>
      <xdr:spPr>
        <a:xfrm>
          <a:off x="12547111" y="124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116201</xdr:rowOff>
    </xdr:from>
    <xdr:to>
      <xdr:col>85</xdr:col>
      <xdr:colOff>177800</xdr:colOff>
      <xdr:row>79</xdr:row>
      <xdr:rowOff>46351</xdr:rowOff>
    </xdr:to>
    <xdr:sp macro="" textlink="">
      <xdr:nvSpPr>
        <xdr:cNvPr id="642" name="楕円 641"/>
        <xdr:cNvSpPr/>
      </xdr:nvSpPr>
      <xdr:spPr>
        <a:xfrm>
          <a:off x="16268700" y="1348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31128</xdr:rowOff>
    </xdr:from>
    <xdr:ext cx="534377" cy="259045"/>
    <xdr:sp macro="" textlink="">
      <xdr:nvSpPr>
        <xdr:cNvPr id="643" name="公債費該当値テキスト"/>
        <xdr:cNvSpPr txBox="1"/>
      </xdr:nvSpPr>
      <xdr:spPr>
        <a:xfrm>
          <a:off x="16370300" y="1340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132122</xdr:rowOff>
    </xdr:from>
    <xdr:to>
      <xdr:col>81</xdr:col>
      <xdr:colOff>101600</xdr:colOff>
      <xdr:row>79</xdr:row>
      <xdr:rowOff>62272</xdr:rowOff>
    </xdr:to>
    <xdr:sp macro="" textlink="">
      <xdr:nvSpPr>
        <xdr:cNvPr id="644" name="楕円 643"/>
        <xdr:cNvSpPr/>
      </xdr:nvSpPr>
      <xdr:spPr>
        <a:xfrm>
          <a:off x="15430500" y="13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53399</xdr:rowOff>
    </xdr:from>
    <xdr:ext cx="534377" cy="259045"/>
    <xdr:sp macro="" textlink="">
      <xdr:nvSpPr>
        <xdr:cNvPr id="645" name="テキスト ボックス 644"/>
        <xdr:cNvSpPr txBox="1"/>
      </xdr:nvSpPr>
      <xdr:spPr>
        <a:xfrm>
          <a:off x="15214111" y="135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118308</xdr:rowOff>
    </xdr:from>
    <xdr:to>
      <xdr:col>76</xdr:col>
      <xdr:colOff>165100</xdr:colOff>
      <xdr:row>79</xdr:row>
      <xdr:rowOff>48458</xdr:rowOff>
    </xdr:to>
    <xdr:sp macro="" textlink="">
      <xdr:nvSpPr>
        <xdr:cNvPr id="646" name="楕円 645"/>
        <xdr:cNvSpPr/>
      </xdr:nvSpPr>
      <xdr:spPr>
        <a:xfrm>
          <a:off x="14541500" y="134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39585</xdr:rowOff>
    </xdr:from>
    <xdr:ext cx="534377" cy="259045"/>
    <xdr:sp macro="" textlink="">
      <xdr:nvSpPr>
        <xdr:cNvPr id="647" name="テキスト ボックス 646"/>
        <xdr:cNvSpPr txBox="1"/>
      </xdr:nvSpPr>
      <xdr:spPr>
        <a:xfrm>
          <a:off x="14325111" y="135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92297</xdr:rowOff>
    </xdr:from>
    <xdr:to>
      <xdr:col>72</xdr:col>
      <xdr:colOff>38100</xdr:colOff>
      <xdr:row>79</xdr:row>
      <xdr:rowOff>22447</xdr:rowOff>
    </xdr:to>
    <xdr:sp macro="" textlink="">
      <xdr:nvSpPr>
        <xdr:cNvPr id="648" name="楕円 647"/>
        <xdr:cNvSpPr/>
      </xdr:nvSpPr>
      <xdr:spPr>
        <a:xfrm>
          <a:off x="13652500" y="1346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13574</xdr:rowOff>
    </xdr:from>
    <xdr:ext cx="534377" cy="259045"/>
    <xdr:sp macro="" textlink="">
      <xdr:nvSpPr>
        <xdr:cNvPr id="649" name="テキスト ボックス 648"/>
        <xdr:cNvSpPr txBox="1"/>
      </xdr:nvSpPr>
      <xdr:spPr>
        <a:xfrm>
          <a:off x="13436111" y="1355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40339</xdr:rowOff>
    </xdr:from>
    <xdr:to>
      <xdr:col>67</xdr:col>
      <xdr:colOff>101600</xdr:colOff>
      <xdr:row>78</xdr:row>
      <xdr:rowOff>141939</xdr:rowOff>
    </xdr:to>
    <xdr:sp macro="" textlink="">
      <xdr:nvSpPr>
        <xdr:cNvPr id="650" name="楕円 649"/>
        <xdr:cNvSpPr/>
      </xdr:nvSpPr>
      <xdr:spPr>
        <a:xfrm>
          <a:off x="12763500" y="1341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133066</xdr:rowOff>
    </xdr:from>
    <xdr:ext cx="534377" cy="259045"/>
    <xdr:sp macro="" textlink="">
      <xdr:nvSpPr>
        <xdr:cNvPr id="651" name="テキスト ボックス 650"/>
        <xdr:cNvSpPr txBox="1"/>
      </xdr:nvSpPr>
      <xdr:spPr>
        <a:xfrm>
          <a:off x="12547111" y="1350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1" name="テキスト ボックス 67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48586</xdr:rowOff>
    </xdr:from>
    <xdr:to>
      <xdr:col>85</xdr:col>
      <xdr:colOff>126364</xdr:colOff>
      <xdr:row>98</xdr:row>
      <xdr:rowOff>125445</xdr:rowOff>
    </xdr:to>
    <xdr:cxnSp macro="">
      <xdr:nvCxnSpPr>
        <xdr:cNvPr id="677" name="直線コネクタ 676"/>
        <xdr:cNvCxnSpPr/>
      </xdr:nvCxnSpPr>
      <xdr:spPr>
        <a:xfrm flipV="1">
          <a:off x="16317595" y="15650536"/>
          <a:ext cx="1269" cy="1277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129272</xdr:rowOff>
    </xdr:from>
    <xdr:ext cx="469744" cy="259045"/>
    <xdr:sp macro="" textlink="">
      <xdr:nvSpPr>
        <xdr:cNvPr id="678" name="積立金最小値テキスト"/>
        <xdr:cNvSpPr txBox="1"/>
      </xdr:nvSpPr>
      <xdr:spPr>
        <a:xfrm>
          <a:off x="16370300" y="1693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125445</xdr:rowOff>
    </xdr:from>
    <xdr:to>
      <xdr:col>86</xdr:col>
      <xdr:colOff>25400</xdr:colOff>
      <xdr:row>98</xdr:row>
      <xdr:rowOff>125445</xdr:rowOff>
    </xdr:to>
    <xdr:cxnSp macro="">
      <xdr:nvCxnSpPr>
        <xdr:cNvPr id="679" name="直線コネクタ 678"/>
        <xdr:cNvCxnSpPr/>
      </xdr:nvCxnSpPr>
      <xdr:spPr>
        <a:xfrm>
          <a:off x="16230600" y="1692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166713</xdr:rowOff>
    </xdr:from>
    <xdr:ext cx="534377" cy="259045"/>
    <xdr:sp macro="" textlink="">
      <xdr:nvSpPr>
        <xdr:cNvPr id="680" name="積立金最大値テキスト"/>
        <xdr:cNvSpPr txBox="1"/>
      </xdr:nvSpPr>
      <xdr:spPr>
        <a:xfrm>
          <a:off x="16370300" y="1542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48586</xdr:rowOff>
    </xdr:from>
    <xdr:to>
      <xdr:col>86</xdr:col>
      <xdr:colOff>25400</xdr:colOff>
      <xdr:row>91</xdr:row>
      <xdr:rowOff>48586</xdr:rowOff>
    </xdr:to>
    <xdr:cxnSp macro="">
      <xdr:nvCxnSpPr>
        <xdr:cNvPr id="681" name="直線コネクタ 680"/>
        <xdr:cNvCxnSpPr/>
      </xdr:nvCxnSpPr>
      <xdr:spPr>
        <a:xfrm>
          <a:off x="16230600" y="1565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15211</xdr:rowOff>
    </xdr:from>
    <xdr:to>
      <xdr:col>85</xdr:col>
      <xdr:colOff>127000</xdr:colOff>
      <xdr:row>98</xdr:row>
      <xdr:rowOff>64736</xdr:rowOff>
    </xdr:to>
    <xdr:cxnSp macro="">
      <xdr:nvCxnSpPr>
        <xdr:cNvPr id="682" name="直線コネクタ 681"/>
        <xdr:cNvCxnSpPr/>
      </xdr:nvCxnSpPr>
      <xdr:spPr>
        <a:xfrm flipV="1">
          <a:off x="15481300" y="16817311"/>
          <a:ext cx="838200" cy="4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38053</xdr:rowOff>
    </xdr:from>
    <xdr:ext cx="534377" cy="259045"/>
    <xdr:sp macro="" textlink="">
      <xdr:nvSpPr>
        <xdr:cNvPr id="683" name="積立金平均値テキスト"/>
        <xdr:cNvSpPr txBox="1"/>
      </xdr:nvSpPr>
      <xdr:spPr>
        <a:xfrm>
          <a:off x="16370300" y="16154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15176</xdr:rowOff>
    </xdr:from>
    <xdr:to>
      <xdr:col>85</xdr:col>
      <xdr:colOff>177800</xdr:colOff>
      <xdr:row>95</xdr:row>
      <xdr:rowOff>116776</xdr:rowOff>
    </xdr:to>
    <xdr:sp macro="" textlink="">
      <xdr:nvSpPr>
        <xdr:cNvPr id="684" name="フローチャート: 判断 683"/>
        <xdr:cNvSpPr/>
      </xdr:nvSpPr>
      <xdr:spPr>
        <a:xfrm>
          <a:off x="16268700" y="1630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14362</xdr:rowOff>
    </xdr:from>
    <xdr:to>
      <xdr:col>81</xdr:col>
      <xdr:colOff>50800</xdr:colOff>
      <xdr:row>98</xdr:row>
      <xdr:rowOff>64736</xdr:rowOff>
    </xdr:to>
    <xdr:cxnSp macro="">
      <xdr:nvCxnSpPr>
        <xdr:cNvPr id="685" name="直線コネクタ 684"/>
        <xdr:cNvCxnSpPr/>
      </xdr:nvCxnSpPr>
      <xdr:spPr>
        <a:xfrm>
          <a:off x="14592300" y="16816462"/>
          <a:ext cx="889000" cy="5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21169</xdr:rowOff>
    </xdr:from>
    <xdr:to>
      <xdr:col>81</xdr:col>
      <xdr:colOff>101600</xdr:colOff>
      <xdr:row>97</xdr:row>
      <xdr:rowOff>122769</xdr:rowOff>
    </xdr:to>
    <xdr:sp macro="" textlink="">
      <xdr:nvSpPr>
        <xdr:cNvPr id="686" name="フローチャート: 判断 685"/>
        <xdr:cNvSpPr/>
      </xdr:nvSpPr>
      <xdr:spPr>
        <a:xfrm>
          <a:off x="15430500" y="1665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139296</xdr:rowOff>
    </xdr:from>
    <xdr:ext cx="534377" cy="259045"/>
    <xdr:sp macro="" textlink="">
      <xdr:nvSpPr>
        <xdr:cNvPr id="687" name="テキスト ボックス 686"/>
        <xdr:cNvSpPr txBox="1"/>
      </xdr:nvSpPr>
      <xdr:spPr>
        <a:xfrm>
          <a:off x="15214111" y="1642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14362</xdr:rowOff>
    </xdr:from>
    <xdr:to>
      <xdr:col>76</xdr:col>
      <xdr:colOff>114300</xdr:colOff>
      <xdr:row>98</xdr:row>
      <xdr:rowOff>157139</xdr:rowOff>
    </xdr:to>
    <xdr:cxnSp macro="">
      <xdr:nvCxnSpPr>
        <xdr:cNvPr id="688" name="直線コネクタ 687"/>
        <xdr:cNvCxnSpPr/>
      </xdr:nvCxnSpPr>
      <xdr:spPr>
        <a:xfrm flipV="1">
          <a:off x="13703300" y="16816462"/>
          <a:ext cx="889000" cy="14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40584</xdr:rowOff>
    </xdr:from>
    <xdr:to>
      <xdr:col>76</xdr:col>
      <xdr:colOff>165100</xdr:colOff>
      <xdr:row>96</xdr:row>
      <xdr:rowOff>142184</xdr:rowOff>
    </xdr:to>
    <xdr:sp macro="" textlink="">
      <xdr:nvSpPr>
        <xdr:cNvPr id="689" name="フローチャート: 判断 688"/>
        <xdr:cNvSpPr/>
      </xdr:nvSpPr>
      <xdr:spPr>
        <a:xfrm>
          <a:off x="14541500" y="1649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158711</xdr:rowOff>
    </xdr:from>
    <xdr:ext cx="534377" cy="259045"/>
    <xdr:sp macro="" textlink="">
      <xdr:nvSpPr>
        <xdr:cNvPr id="690" name="テキスト ボックス 689"/>
        <xdr:cNvSpPr txBox="1"/>
      </xdr:nvSpPr>
      <xdr:spPr>
        <a:xfrm>
          <a:off x="14325111" y="162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82125</xdr:rowOff>
    </xdr:from>
    <xdr:to>
      <xdr:col>71</xdr:col>
      <xdr:colOff>177800</xdr:colOff>
      <xdr:row>98</xdr:row>
      <xdr:rowOff>157139</xdr:rowOff>
    </xdr:to>
    <xdr:cxnSp macro="">
      <xdr:nvCxnSpPr>
        <xdr:cNvPr id="691" name="直線コネクタ 690"/>
        <xdr:cNvCxnSpPr/>
      </xdr:nvCxnSpPr>
      <xdr:spPr>
        <a:xfrm>
          <a:off x="12814300" y="16884225"/>
          <a:ext cx="889000" cy="7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54611</xdr:rowOff>
    </xdr:from>
    <xdr:to>
      <xdr:col>72</xdr:col>
      <xdr:colOff>38100</xdr:colOff>
      <xdr:row>97</xdr:row>
      <xdr:rowOff>156211</xdr:rowOff>
    </xdr:to>
    <xdr:sp macro="" textlink="">
      <xdr:nvSpPr>
        <xdr:cNvPr id="692" name="フローチャート: 判断 691"/>
        <xdr:cNvSpPr/>
      </xdr:nvSpPr>
      <xdr:spPr>
        <a:xfrm>
          <a:off x="13652500" y="1668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1288</xdr:rowOff>
    </xdr:from>
    <xdr:ext cx="534377" cy="259045"/>
    <xdr:sp macro="" textlink="">
      <xdr:nvSpPr>
        <xdr:cNvPr id="693" name="テキスト ボックス 692"/>
        <xdr:cNvSpPr txBox="1"/>
      </xdr:nvSpPr>
      <xdr:spPr>
        <a:xfrm>
          <a:off x="13436111" y="1646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36796</xdr:rowOff>
    </xdr:from>
    <xdr:to>
      <xdr:col>67</xdr:col>
      <xdr:colOff>101600</xdr:colOff>
      <xdr:row>97</xdr:row>
      <xdr:rowOff>138396</xdr:rowOff>
    </xdr:to>
    <xdr:sp macro="" textlink="">
      <xdr:nvSpPr>
        <xdr:cNvPr id="694" name="フローチャート: 判断 693"/>
        <xdr:cNvSpPr/>
      </xdr:nvSpPr>
      <xdr:spPr>
        <a:xfrm>
          <a:off x="12763500" y="1666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154923</xdr:rowOff>
    </xdr:from>
    <xdr:ext cx="534377" cy="259045"/>
    <xdr:sp macro="" textlink="">
      <xdr:nvSpPr>
        <xdr:cNvPr id="695" name="テキスト ボックス 694"/>
        <xdr:cNvSpPr txBox="1"/>
      </xdr:nvSpPr>
      <xdr:spPr>
        <a:xfrm>
          <a:off x="12547111" y="1644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135861</xdr:rowOff>
    </xdr:from>
    <xdr:to>
      <xdr:col>85</xdr:col>
      <xdr:colOff>177800</xdr:colOff>
      <xdr:row>98</xdr:row>
      <xdr:rowOff>66011</xdr:rowOff>
    </xdr:to>
    <xdr:sp macro="" textlink="">
      <xdr:nvSpPr>
        <xdr:cNvPr id="701" name="楕円 700"/>
        <xdr:cNvSpPr/>
      </xdr:nvSpPr>
      <xdr:spPr>
        <a:xfrm>
          <a:off x="16268700" y="167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50788</xdr:rowOff>
    </xdr:from>
    <xdr:ext cx="534377" cy="259045"/>
    <xdr:sp macro="" textlink="">
      <xdr:nvSpPr>
        <xdr:cNvPr id="702" name="積立金該当値テキスト"/>
        <xdr:cNvSpPr txBox="1"/>
      </xdr:nvSpPr>
      <xdr:spPr>
        <a:xfrm>
          <a:off x="16370300" y="1668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13936</xdr:rowOff>
    </xdr:from>
    <xdr:to>
      <xdr:col>81</xdr:col>
      <xdr:colOff>101600</xdr:colOff>
      <xdr:row>98</xdr:row>
      <xdr:rowOff>115536</xdr:rowOff>
    </xdr:to>
    <xdr:sp macro="" textlink="">
      <xdr:nvSpPr>
        <xdr:cNvPr id="703" name="楕円 702"/>
        <xdr:cNvSpPr/>
      </xdr:nvSpPr>
      <xdr:spPr>
        <a:xfrm>
          <a:off x="15430500" y="1681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106663</xdr:rowOff>
    </xdr:from>
    <xdr:ext cx="534377" cy="259045"/>
    <xdr:sp macro="" textlink="">
      <xdr:nvSpPr>
        <xdr:cNvPr id="704" name="テキスト ボックス 703"/>
        <xdr:cNvSpPr txBox="1"/>
      </xdr:nvSpPr>
      <xdr:spPr>
        <a:xfrm>
          <a:off x="15214111" y="1690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135012</xdr:rowOff>
    </xdr:from>
    <xdr:to>
      <xdr:col>76</xdr:col>
      <xdr:colOff>165100</xdr:colOff>
      <xdr:row>98</xdr:row>
      <xdr:rowOff>65162</xdr:rowOff>
    </xdr:to>
    <xdr:sp macro="" textlink="">
      <xdr:nvSpPr>
        <xdr:cNvPr id="705" name="楕円 704"/>
        <xdr:cNvSpPr/>
      </xdr:nvSpPr>
      <xdr:spPr>
        <a:xfrm>
          <a:off x="14541500" y="167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56289</xdr:rowOff>
    </xdr:from>
    <xdr:ext cx="534377" cy="259045"/>
    <xdr:sp macro="" textlink="">
      <xdr:nvSpPr>
        <xdr:cNvPr id="706" name="テキスト ボックス 705"/>
        <xdr:cNvSpPr txBox="1"/>
      </xdr:nvSpPr>
      <xdr:spPr>
        <a:xfrm>
          <a:off x="14325111" y="168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106339</xdr:rowOff>
    </xdr:from>
    <xdr:to>
      <xdr:col>72</xdr:col>
      <xdr:colOff>38100</xdr:colOff>
      <xdr:row>99</xdr:row>
      <xdr:rowOff>36489</xdr:rowOff>
    </xdr:to>
    <xdr:sp macro="" textlink="">
      <xdr:nvSpPr>
        <xdr:cNvPr id="707" name="楕円 706"/>
        <xdr:cNvSpPr/>
      </xdr:nvSpPr>
      <xdr:spPr>
        <a:xfrm>
          <a:off x="13652500" y="169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27616</xdr:rowOff>
    </xdr:from>
    <xdr:ext cx="469744" cy="259045"/>
    <xdr:sp macro="" textlink="">
      <xdr:nvSpPr>
        <xdr:cNvPr id="708" name="テキスト ボックス 707"/>
        <xdr:cNvSpPr txBox="1"/>
      </xdr:nvSpPr>
      <xdr:spPr>
        <a:xfrm>
          <a:off x="13468428" y="1700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31325</xdr:rowOff>
    </xdr:from>
    <xdr:to>
      <xdr:col>67</xdr:col>
      <xdr:colOff>101600</xdr:colOff>
      <xdr:row>98</xdr:row>
      <xdr:rowOff>132925</xdr:rowOff>
    </xdr:to>
    <xdr:sp macro="" textlink="">
      <xdr:nvSpPr>
        <xdr:cNvPr id="709" name="楕円 708"/>
        <xdr:cNvSpPr/>
      </xdr:nvSpPr>
      <xdr:spPr>
        <a:xfrm>
          <a:off x="12763500" y="168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124052</xdr:rowOff>
    </xdr:from>
    <xdr:ext cx="534377" cy="259045"/>
    <xdr:sp macro="" textlink="">
      <xdr:nvSpPr>
        <xdr:cNvPr id="710" name="テキスト ボックス 709"/>
        <xdr:cNvSpPr txBox="1"/>
      </xdr:nvSpPr>
      <xdr:spPr>
        <a:xfrm>
          <a:off x="12547111" y="169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36373</xdr:rowOff>
    </xdr:from>
    <xdr:to>
      <xdr:col>116</xdr:col>
      <xdr:colOff>62864</xdr:colOff>
      <xdr:row>38</xdr:row>
      <xdr:rowOff>139700</xdr:rowOff>
    </xdr:to>
    <xdr:cxnSp macro="">
      <xdr:nvCxnSpPr>
        <xdr:cNvPr id="732" name="直線コネクタ 731"/>
        <xdr:cNvCxnSpPr/>
      </xdr:nvCxnSpPr>
      <xdr:spPr>
        <a:xfrm flipV="1">
          <a:off x="22159595" y="5351323"/>
          <a:ext cx="1269"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154500</xdr:rowOff>
    </xdr:from>
    <xdr:ext cx="469744" cy="259045"/>
    <xdr:sp macro="" textlink="">
      <xdr:nvSpPr>
        <xdr:cNvPr id="735" name="投資及び出資金最大値テキスト"/>
        <xdr:cNvSpPr txBox="1"/>
      </xdr:nvSpPr>
      <xdr:spPr>
        <a:xfrm>
          <a:off x="22212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36373</xdr:rowOff>
    </xdr:from>
    <xdr:to>
      <xdr:col>116</xdr:col>
      <xdr:colOff>152400</xdr:colOff>
      <xdr:row>31</xdr:row>
      <xdr:rowOff>36373</xdr:rowOff>
    </xdr:to>
    <xdr:cxnSp macro="">
      <xdr:nvCxnSpPr>
        <xdr:cNvPr id="736" name="直線コネクタ 735"/>
        <xdr:cNvCxnSpPr/>
      </xdr:nvCxnSpPr>
      <xdr:spPr>
        <a:xfrm>
          <a:off x="22072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131470</xdr:rowOff>
    </xdr:from>
    <xdr:to>
      <xdr:col>116</xdr:col>
      <xdr:colOff>63500</xdr:colOff>
      <xdr:row>38</xdr:row>
      <xdr:rowOff>139700</xdr:rowOff>
    </xdr:to>
    <xdr:cxnSp macro="">
      <xdr:nvCxnSpPr>
        <xdr:cNvPr id="737" name="直線コネクタ 736"/>
        <xdr:cNvCxnSpPr/>
      </xdr:nvCxnSpPr>
      <xdr:spPr>
        <a:xfrm>
          <a:off x="21323300" y="6646570"/>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162984</xdr:rowOff>
    </xdr:from>
    <xdr:ext cx="378565" cy="259045"/>
    <xdr:sp macro="" textlink="">
      <xdr:nvSpPr>
        <xdr:cNvPr id="738" name="投資及び出資金平均値テキスト"/>
        <xdr:cNvSpPr txBox="1"/>
      </xdr:nvSpPr>
      <xdr:spPr>
        <a:xfrm>
          <a:off x="22212300" y="6163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140107</xdr:rowOff>
    </xdr:from>
    <xdr:to>
      <xdr:col>116</xdr:col>
      <xdr:colOff>114300</xdr:colOff>
      <xdr:row>37</xdr:row>
      <xdr:rowOff>70257</xdr:rowOff>
    </xdr:to>
    <xdr:sp macro="" textlink="">
      <xdr:nvSpPr>
        <xdr:cNvPr id="739" name="フローチャート: 判断 738"/>
        <xdr:cNvSpPr/>
      </xdr:nvSpPr>
      <xdr:spPr>
        <a:xfrm>
          <a:off x="221107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127813</xdr:rowOff>
    </xdr:from>
    <xdr:to>
      <xdr:col>111</xdr:col>
      <xdr:colOff>177800</xdr:colOff>
      <xdr:row>38</xdr:row>
      <xdr:rowOff>131470</xdr:rowOff>
    </xdr:to>
    <xdr:cxnSp macro="">
      <xdr:nvCxnSpPr>
        <xdr:cNvPr id="740" name="直線コネクタ 739"/>
        <xdr:cNvCxnSpPr/>
      </xdr:nvCxnSpPr>
      <xdr:spPr>
        <a:xfrm>
          <a:off x="20434300" y="664291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115418</xdr:rowOff>
    </xdr:from>
    <xdr:to>
      <xdr:col>112</xdr:col>
      <xdr:colOff>38100</xdr:colOff>
      <xdr:row>38</xdr:row>
      <xdr:rowOff>45568</xdr:rowOff>
    </xdr:to>
    <xdr:sp macro="" textlink="">
      <xdr:nvSpPr>
        <xdr:cNvPr id="741" name="フローチャート: 判断 740"/>
        <xdr:cNvSpPr/>
      </xdr:nvSpPr>
      <xdr:spPr>
        <a:xfrm>
          <a:off x="21272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62095</xdr:rowOff>
    </xdr:from>
    <xdr:ext cx="378565" cy="259045"/>
    <xdr:sp macro="" textlink="">
      <xdr:nvSpPr>
        <xdr:cNvPr id="742" name="テキスト ボックス 741"/>
        <xdr:cNvSpPr txBox="1"/>
      </xdr:nvSpPr>
      <xdr:spPr>
        <a:xfrm>
          <a:off x="21134017" y="623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127813</xdr:rowOff>
    </xdr:from>
    <xdr:to>
      <xdr:col>107</xdr:col>
      <xdr:colOff>50800</xdr:colOff>
      <xdr:row>38</xdr:row>
      <xdr:rowOff>127813</xdr:rowOff>
    </xdr:to>
    <xdr:cxnSp macro="">
      <xdr:nvCxnSpPr>
        <xdr:cNvPr id="743" name="直線コネクタ 742"/>
        <xdr:cNvCxnSpPr/>
      </xdr:nvCxnSpPr>
      <xdr:spPr>
        <a:xfrm>
          <a:off x="19545300" y="6642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157480</xdr:rowOff>
    </xdr:from>
    <xdr:to>
      <xdr:col>107</xdr:col>
      <xdr:colOff>101600</xdr:colOff>
      <xdr:row>36</xdr:row>
      <xdr:rowOff>87630</xdr:rowOff>
    </xdr:to>
    <xdr:sp macro="" textlink="">
      <xdr:nvSpPr>
        <xdr:cNvPr id="744" name="フローチャート: 判断 743"/>
        <xdr:cNvSpPr/>
      </xdr:nvSpPr>
      <xdr:spPr>
        <a:xfrm>
          <a:off x="20383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104157</xdr:rowOff>
    </xdr:from>
    <xdr:ext cx="378565" cy="259045"/>
    <xdr:sp macro="" textlink="">
      <xdr:nvSpPr>
        <xdr:cNvPr id="745" name="テキスト ボックス 744"/>
        <xdr:cNvSpPr txBox="1"/>
      </xdr:nvSpPr>
      <xdr:spPr>
        <a:xfrm>
          <a:off x="20245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127813</xdr:rowOff>
    </xdr:from>
    <xdr:to>
      <xdr:col>102</xdr:col>
      <xdr:colOff>114300</xdr:colOff>
      <xdr:row>38</xdr:row>
      <xdr:rowOff>135586</xdr:rowOff>
    </xdr:to>
    <xdr:cxnSp macro="">
      <xdr:nvCxnSpPr>
        <xdr:cNvPr id="746" name="直線コネクタ 745"/>
        <xdr:cNvCxnSpPr/>
      </xdr:nvCxnSpPr>
      <xdr:spPr>
        <a:xfrm flipV="1">
          <a:off x="18656300" y="6642913"/>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24435</xdr:rowOff>
    </xdr:from>
    <xdr:to>
      <xdr:col>102</xdr:col>
      <xdr:colOff>165100</xdr:colOff>
      <xdr:row>37</xdr:row>
      <xdr:rowOff>126035</xdr:rowOff>
    </xdr:to>
    <xdr:sp macro="" textlink="">
      <xdr:nvSpPr>
        <xdr:cNvPr id="747" name="フローチャート: 判断 746"/>
        <xdr:cNvSpPr/>
      </xdr:nvSpPr>
      <xdr:spPr>
        <a:xfrm>
          <a:off x="19494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142562</xdr:rowOff>
    </xdr:from>
    <xdr:ext cx="378565" cy="259045"/>
    <xdr:sp macro="" textlink="">
      <xdr:nvSpPr>
        <xdr:cNvPr id="748" name="テキスト ボックス 747"/>
        <xdr:cNvSpPr txBox="1"/>
      </xdr:nvSpPr>
      <xdr:spPr>
        <a:xfrm>
          <a:off x="19356017" y="6143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46381</xdr:rowOff>
    </xdr:from>
    <xdr:to>
      <xdr:col>98</xdr:col>
      <xdr:colOff>38100</xdr:colOff>
      <xdr:row>36</xdr:row>
      <xdr:rowOff>147981</xdr:rowOff>
    </xdr:to>
    <xdr:sp macro="" textlink="">
      <xdr:nvSpPr>
        <xdr:cNvPr id="749" name="フローチャート: 判断 748"/>
        <xdr:cNvSpPr/>
      </xdr:nvSpPr>
      <xdr:spPr>
        <a:xfrm>
          <a:off x="186055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164508</xdr:rowOff>
    </xdr:from>
    <xdr:ext cx="378565" cy="259045"/>
    <xdr:sp macro="" textlink="">
      <xdr:nvSpPr>
        <xdr:cNvPr id="750" name="テキスト ボックス 749"/>
        <xdr:cNvSpPr txBox="1"/>
      </xdr:nvSpPr>
      <xdr:spPr>
        <a:xfrm>
          <a:off x="18467017" y="5993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80670</xdr:rowOff>
    </xdr:from>
    <xdr:to>
      <xdr:col>112</xdr:col>
      <xdr:colOff>38100</xdr:colOff>
      <xdr:row>39</xdr:row>
      <xdr:rowOff>10820</xdr:rowOff>
    </xdr:to>
    <xdr:sp macro="" textlink="">
      <xdr:nvSpPr>
        <xdr:cNvPr id="758" name="楕円 757"/>
        <xdr:cNvSpPr/>
      </xdr:nvSpPr>
      <xdr:spPr>
        <a:xfrm>
          <a:off x="21272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1947</xdr:rowOff>
    </xdr:from>
    <xdr:ext cx="313932" cy="259045"/>
    <xdr:sp macro="" textlink="">
      <xdr:nvSpPr>
        <xdr:cNvPr id="759" name="テキスト ボックス 758"/>
        <xdr:cNvSpPr txBox="1"/>
      </xdr:nvSpPr>
      <xdr:spPr>
        <a:xfrm>
          <a:off x="21166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77013</xdr:rowOff>
    </xdr:from>
    <xdr:to>
      <xdr:col>107</xdr:col>
      <xdr:colOff>101600</xdr:colOff>
      <xdr:row>39</xdr:row>
      <xdr:rowOff>7163</xdr:rowOff>
    </xdr:to>
    <xdr:sp macro="" textlink="">
      <xdr:nvSpPr>
        <xdr:cNvPr id="760" name="楕円 759"/>
        <xdr:cNvSpPr/>
      </xdr:nvSpPr>
      <xdr:spPr>
        <a:xfrm>
          <a:off x="20383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169740</xdr:rowOff>
    </xdr:from>
    <xdr:ext cx="313932" cy="259045"/>
    <xdr:sp macro="" textlink="">
      <xdr:nvSpPr>
        <xdr:cNvPr id="761" name="テキスト ボックス 760"/>
        <xdr:cNvSpPr txBox="1"/>
      </xdr:nvSpPr>
      <xdr:spPr>
        <a:xfrm>
          <a:off x="20277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77013</xdr:rowOff>
    </xdr:from>
    <xdr:to>
      <xdr:col>102</xdr:col>
      <xdr:colOff>165100</xdr:colOff>
      <xdr:row>39</xdr:row>
      <xdr:rowOff>7163</xdr:rowOff>
    </xdr:to>
    <xdr:sp macro="" textlink="">
      <xdr:nvSpPr>
        <xdr:cNvPr id="762" name="楕円 761"/>
        <xdr:cNvSpPr/>
      </xdr:nvSpPr>
      <xdr:spPr>
        <a:xfrm>
          <a:off x="19494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169740</xdr:rowOff>
    </xdr:from>
    <xdr:ext cx="313932" cy="259045"/>
    <xdr:sp macro="" textlink="">
      <xdr:nvSpPr>
        <xdr:cNvPr id="763" name="テキスト ボックス 762"/>
        <xdr:cNvSpPr txBox="1"/>
      </xdr:nvSpPr>
      <xdr:spPr>
        <a:xfrm>
          <a:off x="19388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84786</xdr:rowOff>
    </xdr:from>
    <xdr:to>
      <xdr:col>98</xdr:col>
      <xdr:colOff>38100</xdr:colOff>
      <xdr:row>39</xdr:row>
      <xdr:rowOff>14936</xdr:rowOff>
    </xdr:to>
    <xdr:sp macro="" textlink="">
      <xdr:nvSpPr>
        <xdr:cNvPr id="764" name="楕円 763"/>
        <xdr:cNvSpPr/>
      </xdr:nvSpPr>
      <xdr:spPr>
        <a:xfrm>
          <a:off x="18605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6063</xdr:rowOff>
    </xdr:from>
    <xdr:ext cx="249299" cy="259045"/>
    <xdr:sp macro="" textlink="">
      <xdr:nvSpPr>
        <xdr:cNvPr id="765" name="テキスト ボックス 764"/>
        <xdr:cNvSpPr txBox="1"/>
      </xdr:nvSpPr>
      <xdr:spPr>
        <a:xfrm>
          <a:off x="18531650" y="6692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9" name="テキスト ボックス 77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111777</xdr:rowOff>
    </xdr:from>
    <xdr:ext cx="467179" cy="259045"/>
    <xdr:sp macro="" textlink="">
      <xdr:nvSpPr>
        <xdr:cNvPr id="781" name="テキスト ボックス 78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168927</xdr:rowOff>
    </xdr:from>
    <xdr:ext cx="467179" cy="259045"/>
    <xdr:sp macro="" textlink="">
      <xdr:nvSpPr>
        <xdr:cNvPr id="783" name="テキスト ボックス 78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85" name="テキスト ボックス 78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163017</xdr:rowOff>
    </xdr:from>
    <xdr:to>
      <xdr:col>116</xdr:col>
      <xdr:colOff>62864</xdr:colOff>
      <xdr:row>58</xdr:row>
      <xdr:rowOff>139700</xdr:rowOff>
    </xdr:to>
    <xdr:cxnSp macro="">
      <xdr:nvCxnSpPr>
        <xdr:cNvPr id="787" name="直線コネクタ 786"/>
        <xdr:cNvCxnSpPr/>
      </xdr:nvCxnSpPr>
      <xdr:spPr>
        <a:xfrm flipV="1">
          <a:off x="22159595" y="9078417"/>
          <a:ext cx="1269" cy="1005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109694</xdr:rowOff>
    </xdr:from>
    <xdr:ext cx="469744" cy="259045"/>
    <xdr:sp macro="" textlink="">
      <xdr:nvSpPr>
        <xdr:cNvPr id="790" name="貸付金最大値テキスト"/>
        <xdr:cNvSpPr txBox="1"/>
      </xdr:nvSpPr>
      <xdr:spPr>
        <a:xfrm>
          <a:off x="22212300" y="885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163017</xdr:rowOff>
    </xdr:from>
    <xdr:to>
      <xdr:col>116</xdr:col>
      <xdr:colOff>152400</xdr:colOff>
      <xdr:row>52</xdr:row>
      <xdr:rowOff>163017</xdr:rowOff>
    </xdr:to>
    <xdr:cxnSp macro="">
      <xdr:nvCxnSpPr>
        <xdr:cNvPr id="791" name="直線コネクタ 790"/>
        <xdr:cNvCxnSpPr/>
      </xdr:nvCxnSpPr>
      <xdr:spPr>
        <a:xfrm>
          <a:off x="22072600" y="907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69291</xdr:rowOff>
    </xdr:from>
    <xdr:to>
      <xdr:col>116</xdr:col>
      <xdr:colOff>63500</xdr:colOff>
      <xdr:row>58</xdr:row>
      <xdr:rowOff>69291</xdr:rowOff>
    </xdr:to>
    <xdr:cxnSp macro="">
      <xdr:nvCxnSpPr>
        <xdr:cNvPr id="792" name="直線コネクタ 791"/>
        <xdr:cNvCxnSpPr/>
      </xdr:nvCxnSpPr>
      <xdr:spPr>
        <a:xfrm>
          <a:off x="21323300" y="100133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139209</xdr:rowOff>
    </xdr:from>
    <xdr:ext cx="469744" cy="259045"/>
    <xdr:sp macro="" textlink="">
      <xdr:nvSpPr>
        <xdr:cNvPr id="793" name="貸付金平均値テキスト"/>
        <xdr:cNvSpPr txBox="1"/>
      </xdr:nvSpPr>
      <xdr:spPr>
        <a:xfrm>
          <a:off x="22212300" y="956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116332</xdr:rowOff>
    </xdr:from>
    <xdr:to>
      <xdr:col>116</xdr:col>
      <xdr:colOff>114300</xdr:colOff>
      <xdr:row>57</xdr:row>
      <xdr:rowOff>46482</xdr:rowOff>
    </xdr:to>
    <xdr:sp macro="" textlink="">
      <xdr:nvSpPr>
        <xdr:cNvPr id="794" name="フローチャート: 判断 793"/>
        <xdr:cNvSpPr/>
      </xdr:nvSpPr>
      <xdr:spPr>
        <a:xfrm>
          <a:off x="22110700" y="971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69291</xdr:rowOff>
    </xdr:from>
    <xdr:to>
      <xdr:col>111</xdr:col>
      <xdr:colOff>177800</xdr:colOff>
      <xdr:row>58</xdr:row>
      <xdr:rowOff>69748</xdr:rowOff>
    </xdr:to>
    <xdr:cxnSp macro="">
      <xdr:nvCxnSpPr>
        <xdr:cNvPr id="795" name="直線コネクタ 794"/>
        <xdr:cNvCxnSpPr/>
      </xdr:nvCxnSpPr>
      <xdr:spPr>
        <a:xfrm flipV="1">
          <a:off x="20434300" y="100133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60554</xdr:rowOff>
    </xdr:from>
    <xdr:to>
      <xdr:col>112</xdr:col>
      <xdr:colOff>38100</xdr:colOff>
      <xdr:row>56</xdr:row>
      <xdr:rowOff>162154</xdr:rowOff>
    </xdr:to>
    <xdr:sp macro="" textlink="">
      <xdr:nvSpPr>
        <xdr:cNvPr id="796" name="フローチャート: 判断 795"/>
        <xdr:cNvSpPr/>
      </xdr:nvSpPr>
      <xdr:spPr>
        <a:xfrm>
          <a:off x="212725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7231</xdr:rowOff>
    </xdr:from>
    <xdr:ext cx="469744" cy="259045"/>
    <xdr:sp macro="" textlink="">
      <xdr:nvSpPr>
        <xdr:cNvPr id="797" name="テキスト ボックス 796"/>
        <xdr:cNvSpPr txBox="1"/>
      </xdr:nvSpPr>
      <xdr:spPr>
        <a:xfrm>
          <a:off x="21088428" y="943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69748</xdr:rowOff>
    </xdr:from>
    <xdr:to>
      <xdr:col>107</xdr:col>
      <xdr:colOff>50800</xdr:colOff>
      <xdr:row>58</xdr:row>
      <xdr:rowOff>70434</xdr:rowOff>
    </xdr:to>
    <xdr:cxnSp macro="">
      <xdr:nvCxnSpPr>
        <xdr:cNvPr id="798" name="直線コネクタ 797"/>
        <xdr:cNvCxnSpPr/>
      </xdr:nvCxnSpPr>
      <xdr:spPr>
        <a:xfrm flipV="1">
          <a:off x="19545300" y="1001384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50</xdr:row>
      <xdr:rowOff>148107</xdr:rowOff>
    </xdr:from>
    <xdr:to>
      <xdr:col>107</xdr:col>
      <xdr:colOff>101600</xdr:colOff>
      <xdr:row>51</xdr:row>
      <xdr:rowOff>78257</xdr:rowOff>
    </xdr:to>
    <xdr:sp macro="" textlink="">
      <xdr:nvSpPr>
        <xdr:cNvPr id="799" name="フローチャート: 判断 798"/>
        <xdr:cNvSpPr/>
      </xdr:nvSpPr>
      <xdr:spPr>
        <a:xfrm>
          <a:off x="20383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49</xdr:row>
      <xdr:rowOff>94784</xdr:rowOff>
    </xdr:from>
    <xdr:ext cx="469744" cy="259045"/>
    <xdr:sp macro="" textlink="">
      <xdr:nvSpPr>
        <xdr:cNvPr id="800" name="テキスト ボックス 799"/>
        <xdr:cNvSpPr txBox="1"/>
      </xdr:nvSpPr>
      <xdr:spPr>
        <a:xfrm>
          <a:off x="20199428"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70434</xdr:rowOff>
    </xdr:from>
    <xdr:to>
      <xdr:col>102</xdr:col>
      <xdr:colOff>114300</xdr:colOff>
      <xdr:row>58</xdr:row>
      <xdr:rowOff>100609</xdr:rowOff>
    </xdr:to>
    <xdr:cxnSp macro="">
      <xdr:nvCxnSpPr>
        <xdr:cNvPr id="801" name="直線コネクタ 800"/>
        <xdr:cNvCxnSpPr/>
      </xdr:nvCxnSpPr>
      <xdr:spPr>
        <a:xfrm flipV="1">
          <a:off x="18656300" y="10014534"/>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27636</xdr:rowOff>
    </xdr:from>
    <xdr:to>
      <xdr:col>102</xdr:col>
      <xdr:colOff>165100</xdr:colOff>
      <xdr:row>51</xdr:row>
      <xdr:rowOff>129236</xdr:rowOff>
    </xdr:to>
    <xdr:sp macro="" textlink="">
      <xdr:nvSpPr>
        <xdr:cNvPr id="802" name="フローチャート: 判断 801"/>
        <xdr:cNvSpPr/>
      </xdr:nvSpPr>
      <xdr:spPr>
        <a:xfrm>
          <a:off x="19494500" y="877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49</xdr:row>
      <xdr:rowOff>145763</xdr:rowOff>
    </xdr:from>
    <xdr:ext cx="469744" cy="259045"/>
    <xdr:sp macro="" textlink="">
      <xdr:nvSpPr>
        <xdr:cNvPr id="803" name="テキスト ボックス 802"/>
        <xdr:cNvSpPr txBox="1"/>
      </xdr:nvSpPr>
      <xdr:spPr>
        <a:xfrm>
          <a:off x="19310428" y="854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889</xdr:rowOff>
    </xdr:from>
    <xdr:to>
      <xdr:col>98</xdr:col>
      <xdr:colOff>38100</xdr:colOff>
      <xdr:row>51</xdr:row>
      <xdr:rowOff>102489</xdr:rowOff>
    </xdr:to>
    <xdr:sp macro="" textlink="">
      <xdr:nvSpPr>
        <xdr:cNvPr id="804" name="フローチャート: 判断 803"/>
        <xdr:cNvSpPr/>
      </xdr:nvSpPr>
      <xdr:spPr>
        <a:xfrm>
          <a:off x="18605500" y="874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49</xdr:row>
      <xdr:rowOff>119016</xdr:rowOff>
    </xdr:from>
    <xdr:ext cx="469744" cy="259045"/>
    <xdr:sp macro="" textlink="">
      <xdr:nvSpPr>
        <xdr:cNvPr id="805" name="テキスト ボックス 804"/>
        <xdr:cNvSpPr txBox="1"/>
      </xdr:nvSpPr>
      <xdr:spPr>
        <a:xfrm>
          <a:off x="18421428" y="852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18491</xdr:rowOff>
    </xdr:from>
    <xdr:to>
      <xdr:col>116</xdr:col>
      <xdr:colOff>114300</xdr:colOff>
      <xdr:row>58</xdr:row>
      <xdr:rowOff>120091</xdr:rowOff>
    </xdr:to>
    <xdr:sp macro="" textlink="">
      <xdr:nvSpPr>
        <xdr:cNvPr id="811" name="楕円 810"/>
        <xdr:cNvSpPr/>
      </xdr:nvSpPr>
      <xdr:spPr>
        <a:xfrm>
          <a:off x="22110700" y="9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104868</xdr:rowOff>
    </xdr:from>
    <xdr:ext cx="378565" cy="259045"/>
    <xdr:sp macro="" textlink="">
      <xdr:nvSpPr>
        <xdr:cNvPr id="812" name="貸付金該当値テキスト"/>
        <xdr:cNvSpPr txBox="1"/>
      </xdr:nvSpPr>
      <xdr:spPr>
        <a:xfrm>
          <a:off x="22212300" y="9877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18491</xdr:rowOff>
    </xdr:from>
    <xdr:to>
      <xdr:col>112</xdr:col>
      <xdr:colOff>38100</xdr:colOff>
      <xdr:row>58</xdr:row>
      <xdr:rowOff>120091</xdr:rowOff>
    </xdr:to>
    <xdr:sp macro="" textlink="">
      <xdr:nvSpPr>
        <xdr:cNvPr id="813" name="楕円 812"/>
        <xdr:cNvSpPr/>
      </xdr:nvSpPr>
      <xdr:spPr>
        <a:xfrm>
          <a:off x="21272500" y="9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111218</xdr:rowOff>
    </xdr:from>
    <xdr:ext cx="378565" cy="259045"/>
    <xdr:sp macro="" textlink="">
      <xdr:nvSpPr>
        <xdr:cNvPr id="814" name="テキスト ボックス 813"/>
        <xdr:cNvSpPr txBox="1"/>
      </xdr:nvSpPr>
      <xdr:spPr>
        <a:xfrm>
          <a:off x="21134017" y="1005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18948</xdr:rowOff>
    </xdr:from>
    <xdr:to>
      <xdr:col>107</xdr:col>
      <xdr:colOff>101600</xdr:colOff>
      <xdr:row>58</xdr:row>
      <xdr:rowOff>120548</xdr:rowOff>
    </xdr:to>
    <xdr:sp macro="" textlink="">
      <xdr:nvSpPr>
        <xdr:cNvPr id="815" name="楕円 814"/>
        <xdr:cNvSpPr/>
      </xdr:nvSpPr>
      <xdr:spPr>
        <a:xfrm>
          <a:off x="20383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111675</xdr:rowOff>
    </xdr:from>
    <xdr:ext cx="378565" cy="259045"/>
    <xdr:sp macro="" textlink="">
      <xdr:nvSpPr>
        <xdr:cNvPr id="816" name="テキスト ボックス 815"/>
        <xdr:cNvSpPr txBox="1"/>
      </xdr:nvSpPr>
      <xdr:spPr>
        <a:xfrm>
          <a:off x="20245017" y="10055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19634</xdr:rowOff>
    </xdr:from>
    <xdr:to>
      <xdr:col>102</xdr:col>
      <xdr:colOff>165100</xdr:colOff>
      <xdr:row>58</xdr:row>
      <xdr:rowOff>121234</xdr:rowOff>
    </xdr:to>
    <xdr:sp macro="" textlink="">
      <xdr:nvSpPr>
        <xdr:cNvPr id="817" name="楕円 816"/>
        <xdr:cNvSpPr/>
      </xdr:nvSpPr>
      <xdr:spPr>
        <a:xfrm>
          <a:off x="19494500" y="99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112361</xdr:rowOff>
    </xdr:from>
    <xdr:ext cx="378565" cy="259045"/>
    <xdr:sp macro="" textlink="">
      <xdr:nvSpPr>
        <xdr:cNvPr id="818" name="テキスト ボックス 817"/>
        <xdr:cNvSpPr txBox="1"/>
      </xdr:nvSpPr>
      <xdr:spPr>
        <a:xfrm>
          <a:off x="19356017" y="1005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49809</xdr:rowOff>
    </xdr:from>
    <xdr:to>
      <xdr:col>98</xdr:col>
      <xdr:colOff>38100</xdr:colOff>
      <xdr:row>58</xdr:row>
      <xdr:rowOff>151409</xdr:rowOff>
    </xdr:to>
    <xdr:sp macro="" textlink="">
      <xdr:nvSpPr>
        <xdr:cNvPr id="819" name="楕円 818"/>
        <xdr:cNvSpPr/>
      </xdr:nvSpPr>
      <xdr:spPr>
        <a:xfrm>
          <a:off x="18605500" y="99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142536</xdr:rowOff>
    </xdr:from>
    <xdr:ext cx="378565" cy="259045"/>
    <xdr:sp macro="" textlink="">
      <xdr:nvSpPr>
        <xdr:cNvPr id="820" name="テキスト ボックス 819"/>
        <xdr:cNvSpPr txBox="1"/>
      </xdr:nvSpPr>
      <xdr:spPr>
        <a:xfrm>
          <a:off x="18467017" y="1008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48397</xdr:rowOff>
    </xdr:from>
    <xdr:to>
      <xdr:col>116</xdr:col>
      <xdr:colOff>62864</xdr:colOff>
      <xdr:row>77</xdr:row>
      <xdr:rowOff>124064</xdr:rowOff>
    </xdr:to>
    <xdr:cxnSp macro="">
      <xdr:nvCxnSpPr>
        <xdr:cNvPr id="843" name="直線コネクタ 842"/>
        <xdr:cNvCxnSpPr/>
      </xdr:nvCxnSpPr>
      <xdr:spPr>
        <a:xfrm flipV="1">
          <a:off x="22159595" y="12049897"/>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127891</xdr:rowOff>
    </xdr:from>
    <xdr:ext cx="534377" cy="259045"/>
    <xdr:sp macro="" textlink="">
      <xdr:nvSpPr>
        <xdr:cNvPr id="844" name="繰出金最小値テキスト"/>
        <xdr:cNvSpPr txBox="1"/>
      </xdr:nvSpPr>
      <xdr:spPr>
        <a:xfrm>
          <a:off x="22212300" y="1332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124064</xdr:rowOff>
    </xdr:from>
    <xdr:to>
      <xdr:col>116</xdr:col>
      <xdr:colOff>152400</xdr:colOff>
      <xdr:row>77</xdr:row>
      <xdr:rowOff>124064</xdr:rowOff>
    </xdr:to>
    <xdr:cxnSp macro="">
      <xdr:nvCxnSpPr>
        <xdr:cNvPr id="845" name="直線コネクタ 844"/>
        <xdr:cNvCxnSpPr/>
      </xdr:nvCxnSpPr>
      <xdr:spPr>
        <a:xfrm>
          <a:off x="22072600" y="1332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166524</xdr:rowOff>
    </xdr:from>
    <xdr:ext cx="534377" cy="259045"/>
    <xdr:sp macro="" textlink="">
      <xdr:nvSpPr>
        <xdr:cNvPr id="846" name="繰出金最大値テキスト"/>
        <xdr:cNvSpPr txBox="1"/>
      </xdr:nvSpPr>
      <xdr:spPr>
        <a:xfrm>
          <a:off x="22212300" y="118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48397</xdr:rowOff>
    </xdr:from>
    <xdr:to>
      <xdr:col>116</xdr:col>
      <xdr:colOff>152400</xdr:colOff>
      <xdr:row>70</xdr:row>
      <xdr:rowOff>48397</xdr:rowOff>
    </xdr:to>
    <xdr:cxnSp macro="">
      <xdr:nvCxnSpPr>
        <xdr:cNvPr id="847" name="直線コネクタ 846"/>
        <xdr:cNvCxnSpPr/>
      </xdr:nvCxnSpPr>
      <xdr:spPr>
        <a:xfrm>
          <a:off x="22072600" y="1204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56627</xdr:rowOff>
    </xdr:from>
    <xdr:to>
      <xdr:col>116</xdr:col>
      <xdr:colOff>63500</xdr:colOff>
      <xdr:row>77</xdr:row>
      <xdr:rowOff>124064</xdr:rowOff>
    </xdr:to>
    <xdr:cxnSp macro="">
      <xdr:nvCxnSpPr>
        <xdr:cNvPr id="848" name="直線コネクタ 847"/>
        <xdr:cNvCxnSpPr/>
      </xdr:nvCxnSpPr>
      <xdr:spPr>
        <a:xfrm>
          <a:off x="21323300" y="12915377"/>
          <a:ext cx="838200" cy="4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34373</xdr:rowOff>
    </xdr:from>
    <xdr:ext cx="534377" cy="259045"/>
    <xdr:sp macro="" textlink="">
      <xdr:nvSpPr>
        <xdr:cNvPr id="849" name="繰出金平均値テキスト"/>
        <xdr:cNvSpPr txBox="1"/>
      </xdr:nvSpPr>
      <xdr:spPr>
        <a:xfrm>
          <a:off x="22212300" y="12378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11496</xdr:rowOff>
    </xdr:from>
    <xdr:to>
      <xdr:col>116</xdr:col>
      <xdr:colOff>114300</xdr:colOff>
      <xdr:row>73</xdr:row>
      <xdr:rowOff>113096</xdr:rowOff>
    </xdr:to>
    <xdr:sp macro="" textlink="">
      <xdr:nvSpPr>
        <xdr:cNvPr id="850" name="フローチャート: 判断 849"/>
        <xdr:cNvSpPr/>
      </xdr:nvSpPr>
      <xdr:spPr>
        <a:xfrm>
          <a:off x="22110700" y="125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56627</xdr:rowOff>
    </xdr:from>
    <xdr:to>
      <xdr:col>111</xdr:col>
      <xdr:colOff>177800</xdr:colOff>
      <xdr:row>77</xdr:row>
      <xdr:rowOff>19594</xdr:rowOff>
    </xdr:to>
    <xdr:cxnSp macro="">
      <xdr:nvCxnSpPr>
        <xdr:cNvPr id="851" name="直線コネクタ 850"/>
        <xdr:cNvCxnSpPr/>
      </xdr:nvCxnSpPr>
      <xdr:spPr>
        <a:xfrm flipV="1">
          <a:off x="20434300" y="12915377"/>
          <a:ext cx="889000" cy="30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170053</xdr:rowOff>
    </xdr:from>
    <xdr:to>
      <xdr:col>112</xdr:col>
      <xdr:colOff>38100</xdr:colOff>
      <xdr:row>73</xdr:row>
      <xdr:rowOff>100203</xdr:rowOff>
    </xdr:to>
    <xdr:sp macro="" textlink="">
      <xdr:nvSpPr>
        <xdr:cNvPr id="852" name="フローチャート: 判断 851"/>
        <xdr:cNvSpPr/>
      </xdr:nvSpPr>
      <xdr:spPr>
        <a:xfrm>
          <a:off x="21272500" y="1251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116730</xdr:rowOff>
    </xdr:from>
    <xdr:ext cx="534377" cy="259045"/>
    <xdr:sp macro="" textlink="">
      <xdr:nvSpPr>
        <xdr:cNvPr id="853" name="テキスト ボックス 852"/>
        <xdr:cNvSpPr txBox="1"/>
      </xdr:nvSpPr>
      <xdr:spPr>
        <a:xfrm>
          <a:off x="21056111" y="1228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19594</xdr:rowOff>
    </xdr:from>
    <xdr:to>
      <xdr:col>107</xdr:col>
      <xdr:colOff>50800</xdr:colOff>
      <xdr:row>77</xdr:row>
      <xdr:rowOff>149392</xdr:rowOff>
    </xdr:to>
    <xdr:cxnSp macro="">
      <xdr:nvCxnSpPr>
        <xdr:cNvPr id="854" name="直線コネクタ 853"/>
        <xdr:cNvCxnSpPr/>
      </xdr:nvCxnSpPr>
      <xdr:spPr>
        <a:xfrm flipV="1">
          <a:off x="19545300" y="13221244"/>
          <a:ext cx="889000" cy="12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38471</xdr:rowOff>
    </xdr:from>
    <xdr:to>
      <xdr:col>107</xdr:col>
      <xdr:colOff>101600</xdr:colOff>
      <xdr:row>73</xdr:row>
      <xdr:rowOff>140071</xdr:rowOff>
    </xdr:to>
    <xdr:sp macro="" textlink="">
      <xdr:nvSpPr>
        <xdr:cNvPr id="855" name="フローチャート: 判断 854"/>
        <xdr:cNvSpPr/>
      </xdr:nvSpPr>
      <xdr:spPr>
        <a:xfrm>
          <a:off x="20383500" y="125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156598</xdr:rowOff>
    </xdr:from>
    <xdr:ext cx="534377" cy="259045"/>
    <xdr:sp macro="" textlink="">
      <xdr:nvSpPr>
        <xdr:cNvPr id="856" name="テキスト ボックス 855"/>
        <xdr:cNvSpPr txBox="1"/>
      </xdr:nvSpPr>
      <xdr:spPr>
        <a:xfrm>
          <a:off x="20167111" y="1232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149392</xdr:rowOff>
    </xdr:from>
    <xdr:to>
      <xdr:col>102</xdr:col>
      <xdr:colOff>114300</xdr:colOff>
      <xdr:row>79</xdr:row>
      <xdr:rowOff>23526</xdr:rowOff>
    </xdr:to>
    <xdr:cxnSp macro="">
      <xdr:nvCxnSpPr>
        <xdr:cNvPr id="857" name="直線コネクタ 856"/>
        <xdr:cNvCxnSpPr/>
      </xdr:nvCxnSpPr>
      <xdr:spPr>
        <a:xfrm flipV="1">
          <a:off x="18656300" y="13351042"/>
          <a:ext cx="889000" cy="21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94524</xdr:rowOff>
    </xdr:from>
    <xdr:to>
      <xdr:col>102</xdr:col>
      <xdr:colOff>165100</xdr:colOff>
      <xdr:row>76</xdr:row>
      <xdr:rowOff>24674</xdr:rowOff>
    </xdr:to>
    <xdr:sp macro="" textlink="">
      <xdr:nvSpPr>
        <xdr:cNvPr id="858" name="フローチャート: 判断 857"/>
        <xdr:cNvSpPr/>
      </xdr:nvSpPr>
      <xdr:spPr>
        <a:xfrm>
          <a:off x="19494500" y="1295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41201</xdr:rowOff>
    </xdr:from>
    <xdr:ext cx="534377" cy="259045"/>
    <xdr:sp macro="" textlink="">
      <xdr:nvSpPr>
        <xdr:cNvPr id="859" name="テキスト ボックス 858"/>
        <xdr:cNvSpPr txBox="1"/>
      </xdr:nvSpPr>
      <xdr:spPr>
        <a:xfrm>
          <a:off x="19278111" y="1272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71251</xdr:rowOff>
    </xdr:from>
    <xdr:to>
      <xdr:col>98</xdr:col>
      <xdr:colOff>38100</xdr:colOff>
      <xdr:row>77</xdr:row>
      <xdr:rowOff>1401</xdr:rowOff>
    </xdr:to>
    <xdr:sp macro="" textlink="">
      <xdr:nvSpPr>
        <xdr:cNvPr id="860" name="フローチャート: 判断 859"/>
        <xdr:cNvSpPr/>
      </xdr:nvSpPr>
      <xdr:spPr>
        <a:xfrm>
          <a:off x="18605500" y="1310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17929</xdr:rowOff>
    </xdr:from>
    <xdr:ext cx="534377" cy="259045"/>
    <xdr:sp macro="" textlink="">
      <xdr:nvSpPr>
        <xdr:cNvPr id="861" name="テキスト ボックス 860"/>
        <xdr:cNvSpPr txBox="1"/>
      </xdr:nvSpPr>
      <xdr:spPr>
        <a:xfrm>
          <a:off x="18389111" y="1287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73264</xdr:rowOff>
    </xdr:from>
    <xdr:to>
      <xdr:col>116</xdr:col>
      <xdr:colOff>114300</xdr:colOff>
      <xdr:row>78</xdr:row>
      <xdr:rowOff>3414</xdr:rowOff>
    </xdr:to>
    <xdr:sp macro="" textlink="">
      <xdr:nvSpPr>
        <xdr:cNvPr id="867" name="楕円 866"/>
        <xdr:cNvSpPr/>
      </xdr:nvSpPr>
      <xdr:spPr>
        <a:xfrm>
          <a:off x="22110700" y="132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159641</xdr:rowOff>
    </xdr:from>
    <xdr:ext cx="534377" cy="259045"/>
    <xdr:sp macro="" textlink="">
      <xdr:nvSpPr>
        <xdr:cNvPr id="868" name="繰出金該当値テキスト"/>
        <xdr:cNvSpPr txBox="1"/>
      </xdr:nvSpPr>
      <xdr:spPr>
        <a:xfrm>
          <a:off x="22212300" y="131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5827</xdr:rowOff>
    </xdr:from>
    <xdr:to>
      <xdr:col>112</xdr:col>
      <xdr:colOff>38100</xdr:colOff>
      <xdr:row>75</xdr:row>
      <xdr:rowOff>107427</xdr:rowOff>
    </xdr:to>
    <xdr:sp macro="" textlink="">
      <xdr:nvSpPr>
        <xdr:cNvPr id="869" name="楕円 868"/>
        <xdr:cNvSpPr/>
      </xdr:nvSpPr>
      <xdr:spPr>
        <a:xfrm>
          <a:off x="21272500" y="128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98554</xdr:rowOff>
    </xdr:from>
    <xdr:ext cx="534377" cy="259045"/>
    <xdr:sp macro="" textlink="">
      <xdr:nvSpPr>
        <xdr:cNvPr id="870" name="テキスト ボックス 869"/>
        <xdr:cNvSpPr txBox="1"/>
      </xdr:nvSpPr>
      <xdr:spPr>
        <a:xfrm>
          <a:off x="21056111" y="1295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140244</xdr:rowOff>
    </xdr:from>
    <xdr:to>
      <xdr:col>107</xdr:col>
      <xdr:colOff>101600</xdr:colOff>
      <xdr:row>77</xdr:row>
      <xdr:rowOff>70394</xdr:rowOff>
    </xdr:to>
    <xdr:sp macro="" textlink="">
      <xdr:nvSpPr>
        <xdr:cNvPr id="871" name="楕円 870"/>
        <xdr:cNvSpPr/>
      </xdr:nvSpPr>
      <xdr:spPr>
        <a:xfrm>
          <a:off x="20383500" y="131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61521</xdr:rowOff>
    </xdr:from>
    <xdr:ext cx="534377" cy="259045"/>
    <xdr:sp macro="" textlink="">
      <xdr:nvSpPr>
        <xdr:cNvPr id="872" name="テキスト ボックス 871"/>
        <xdr:cNvSpPr txBox="1"/>
      </xdr:nvSpPr>
      <xdr:spPr>
        <a:xfrm>
          <a:off x="20167111" y="132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98592</xdr:rowOff>
    </xdr:from>
    <xdr:to>
      <xdr:col>102</xdr:col>
      <xdr:colOff>165100</xdr:colOff>
      <xdr:row>78</xdr:row>
      <xdr:rowOff>28742</xdr:rowOff>
    </xdr:to>
    <xdr:sp macro="" textlink="">
      <xdr:nvSpPr>
        <xdr:cNvPr id="873" name="楕円 872"/>
        <xdr:cNvSpPr/>
      </xdr:nvSpPr>
      <xdr:spPr>
        <a:xfrm>
          <a:off x="19494500" y="133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19869</xdr:rowOff>
    </xdr:from>
    <xdr:ext cx="534377" cy="259045"/>
    <xdr:sp macro="" textlink="">
      <xdr:nvSpPr>
        <xdr:cNvPr id="874" name="テキスト ボックス 873"/>
        <xdr:cNvSpPr txBox="1"/>
      </xdr:nvSpPr>
      <xdr:spPr>
        <a:xfrm>
          <a:off x="19278111" y="1339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144176</xdr:rowOff>
    </xdr:from>
    <xdr:to>
      <xdr:col>98</xdr:col>
      <xdr:colOff>38100</xdr:colOff>
      <xdr:row>79</xdr:row>
      <xdr:rowOff>74326</xdr:rowOff>
    </xdr:to>
    <xdr:sp macro="" textlink="">
      <xdr:nvSpPr>
        <xdr:cNvPr id="875" name="楕円 874"/>
        <xdr:cNvSpPr/>
      </xdr:nvSpPr>
      <xdr:spPr>
        <a:xfrm>
          <a:off x="18605500" y="135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65453</xdr:rowOff>
    </xdr:from>
    <xdr:ext cx="534377" cy="259045"/>
    <xdr:sp macro="" textlink="">
      <xdr:nvSpPr>
        <xdr:cNvPr id="876" name="テキスト ボックス 875"/>
        <xdr:cNvSpPr txBox="1"/>
      </xdr:nvSpPr>
      <xdr:spPr>
        <a:xfrm>
          <a:off x="18389111" y="1361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３４１，７９５円となっており，維持補修費を除く全ての項目において類似団体平均値を下回っている。構成項目のひとつである人件費は住民一人当たり５７，５３４円となっており，前年度と比較すると３，１６３円増加しているが，類似団体と比較して最も低い額となっている。八千代町第３次行財政集中改革プランに基づき，平成２５年度の職員数１７７人を基準として維持していくことを目標に，人件費の抑制を行っていることが要因である。普通建設事業費においても類似団体と比較して最も低い額となっており，前年度と比較して２７，１１４円減の住民一人当たり２５，５１５円となっているが，これは前年度に実施した八千代町立東中学校校舎建設事業が完了したことによるものである。今後も事業費等の精査や人件費の抑制を行い，無駄のない適正規模の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22,722
21,464
58.99
8,264,968
7,766,270
491,825
5,142,809
7,510,741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90170</xdr:rowOff>
    </xdr:from>
    <xdr:to>
      <xdr:col>24</xdr:col>
      <xdr:colOff>62865</xdr:colOff>
      <xdr:row>38</xdr:row>
      <xdr:rowOff>119380</xdr:rowOff>
    </xdr:to>
    <xdr:cxnSp macro="">
      <xdr:nvCxnSpPr>
        <xdr:cNvPr id="56" name="直線コネクタ 55"/>
        <xdr:cNvCxnSpPr/>
      </xdr:nvCxnSpPr>
      <xdr:spPr>
        <a:xfrm flipV="1">
          <a:off x="4633595" y="5233670"/>
          <a:ext cx="1270" cy="140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123207</xdr:rowOff>
    </xdr:from>
    <xdr:ext cx="469744" cy="259045"/>
    <xdr:sp macro="" textlink="">
      <xdr:nvSpPr>
        <xdr:cNvPr id="57" name="議会費最小値テキスト"/>
        <xdr:cNvSpPr txBox="1"/>
      </xdr:nvSpPr>
      <xdr:spPr>
        <a:xfrm>
          <a:off x="4686300" y="66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119380</xdr:rowOff>
    </xdr:from>
    <xdr:to>
      <xdr:col>24</xdr:col>
      <xdr:colOff>152400</xdr:colOff>
      <xdr:row>38</xdr:row>
      <xdr:rowOff>119380</xdr:rowOff>
    </xdr:to>
    <xdr:cxnSp macro="">
      <xdr:nvCxnSpPr>
        <xdr:cNvPr id="58" name="直線コネクタ 57"/>
        <xdr:cNvCxnSpPr/>
      </xdr:nvCxnSpPr>
      <xdr:spPr>
        <a:xfrm>
          <a:off x="4546600" y="663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36847</xdr:rowOff>
    </xdr:from>
    <xdr:ext cx="469744" cy="259045"/>
    <xdr:sp macro="" textlink="">
      <xdr:nvSpPr>
        <xdr:cNvPr id="59" name="議会費最大値テキスト"/>
        <xdr:cNvSpPr txBox="1"/>
      </xdr:nvSpPr>
      <xdr:spPr>
        <a:xfrm>
          <a:off x="4686300" y="50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90170</xdr:rowOff>
    </xdr:from>
    <xdr:to>
      <xdr:col>24</xdr:col>
      <xdr:colOff>152400</xdr:colOff>
      <xdr:row>30</xdr:row>
      <xdr:rowOff>90170</xdr:rowOff>
    </xdr:to>
    <xdr:cxnSp macro="">
      <xdr:nvCxnSpPr>
        <xdr:cNvPr id="60" name="直線コネクタ 59"/>
        <xdr:cNvCxnSpPr/>
      </xdr:nvCxnSpPr>
      <xdr:spPr>
        <a:xfrm>
          <a:off x="4546600" y="523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90170</xdr:rowOff>
    </xdr:from>
    <xdr:to>
      <xdr:col>24</xdr:col>
      <xdr:colOff>63500</xdr:colOff>
      <xdr:row>32</xdr:row>
      <xdr:rowOff>77470</xdr:rowOff>
    </xdr:to>
    <xdr:cxnSp macro="">
      <xdr:nvCxnSpPr>
        <xdr:cNvPr id="61" name="直線コネクタ 60"/>
        <xdr:cNvCxnSpPr/>
      </xdr:nvCxnSpPr>
      <xdr:spPr>
        <a:xfrm flipV="1">
          <a:off x="3797300" y="523367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88917</xdr:rowOff>
    </xdr:from>
    <xdr:ext cx="469744" cy="259045"/>
    <xdr:sp macro="" textlink="">
      <xdr:nvSpPr>
        <xdr:cNvPr id="62" name="議会費平均値テキスト"/>
        <xdr:cNvSpPr txBox="1"/>
      </xdr:nvSpPr>
      <xdr:spPr>
        <a:xfrm>
          <a:off x="4686300" y="5918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110490</xdr:rowOff>
    </xdr:from>
    <xdr:to>
      <xdr:col>24</xdr:col>
      <xdr:colOff>114300</xdr:colOff>
      <xdr:row>35</xdr:row>
      <xdr:rowOff>40640</xdr:rowOff>
    </xdr:to>
    <xdr:sp macro="" textlink="">
      <xdr:nvSpPr>
        <xdr:cNvPr id="63" name="フローチャート: 判断 62"/>
        <xdr:cNvSpPr/>
      </xdr:nvSpPr>
      <xdr:spPr>
        <a:xfrm>
          <a:off x="4584700" y="59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63500</xdr:rowOff>
    </xdr:from>
    <xdr:to>
      <xdr:col>19</xdr:col>
      <xdr:colOff>177800</xdr:colOff>
      <xdr:row>32</xdr:row>
      <xdr:rowOff>77470</xdr:rowOff>
    </xdr:to>
    <xdr:cxnSp macro="">
      <xdr:nvCxnSpPr>
        <xdr:cNvPr id="64" name="直線コネクタ 63"/>
        <xdr:cNvCxnSpPr/>
      </xdr:nvCxnSpPr>
      <xdr:spPr>
        <a:xfrm>
          <a:off x="2908300" y="5378450"/>
          <a:ext cx="889000" cy="1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139700</xdr:rowOff>
    </xdr:from>
    <xdr:to>
      <xdr:col>20</xdr:col>
      <xdr:colOff>38100</xdr:colOff>
      <xdr:row>35</xdr:row>
      <xdr:rowOff>69850</xdr:rowOff>
    </xdr:to>
    <xdr:sp macro="" textlink="">
      <xdr:nvSpPr>
        <xdr:cNvPr id="65" name="フローチャート: 判断 64"/>
        <xdr:cNvSpPr/>
      </xdr:nvSpPr>
      <xdr:spPr>
        <a:xfrm>
          <a:off x="3746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60977</xdr:rowOff>
    </xdr:from>
    <xdr:ext cx="469744" cy="259045"/>
    <xdr:sp macro="" textlink="">
      <xdr:nvSpPr>
        <xdr:cNvPr id="66" name="テキスト ボックス 65"/>
        <xdr:cNvSpPr txBox="1"/>
      </xdr:nvSpPr>
      <xdr:spPr>
        <a:xfrm>
          <a:off x="3562428" y="606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63500</xdr:rowOff>
    </xdr:from>
    <xdr:to>
      <xdr:col>15</xdr:col>
      <xdr:colOff>50800</xdr:colOff>
      <xdr:row>33</xdr:row>
      <xdr:rowOff>62230</xdr:rowOff>
    </xdr:to>
    <xdr:cxnSp macro="">
      <xdr:nvCxnSpPr>
        <xdr:cNvPr id="67" name="直線コネクタ 66"/>
        <xdr:cNvCxnSpPr/>
      </xdr:nvCxnSpPr>
      <xdr:spPr>
        <a:xfrm flipV="1">
          <a:off x="2019300" y="5378450"/>
          <a:ext cx="889000" cy="3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5080</xdr:rowOff>
    </xdr:from>
    <xdr:to>
      <xdr:col>15</xdr:col>
      <xdr:colOff>101600</xdr:colOff>
      <xdr:row>31</xdr:row>
      <xdr:rowOff>106680</xdr:rowOff>
    </xdr:to>
    <xdr:sp macro="" textlink="">
      <xdr:nvSpPr>
        <xdr:cNvPr id="68" name="フローチャート: 判断 67"/>
        <xdr:cNvSpPr/>
      </xdr:nvSpPr>
      <xdr:spPr>
        <a:xfrm>
          <a:off x="2857500" y="53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123207</xdr:rowOff>
    </xdr:from>
    <xdr:ext cx="469744" cy="259045"/>
    <xdr:sp macro="" textlink="">
      <xdr:nvSpPr>
        <xdr:cNvPr id="69" name="テキスト ボックス 68"/>
        <xdr:cNvSpPr txBox="1"/>
      </xdr:nvSpPr>
      <xdr:spPr>
        <a:xfrm>
          <a:off x="2673428" y="50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62230</xdr:rowOff>
    </xdr:from>
    <xdr:to>
      <xdr:col>10</xdr:col>
      <xdr:colOff>114300</xdr:colOff>
      <xdr:row>34</xdr:row>
      <xdr:rowOff>140970</xdr:rowOff>
    </xdr:to>
    <xdr:cxnSp macro="">
      <xdr:nvCxnSpPr>
        <xdr:cNvPr id="70" name="直線コネクタ 69"/>
        <xdr:cNvCxnSpPr/>
      </xdr:nvCxnSpPr>
      <xdr:spPr>
        <a:xfrm flipV="1">
          <a:off x="1130300" y="5720080"/>
          <a:ext cx="889000" cy="2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33020</xdr:rowOff>
    </xdr:from>
    <xdr:to>
      <xdr:col>10</xdr:col>
      <xdr:colOff>165100</xdr:colOff>
      <xdr:row>33</xdr:row>
      <xdr:rowOff>134620</xdr:rowOff>
    </xdr:to>
    <xdr:sp macro="" textlink="">
      <xdr:nvSpPr>
        <xdr:cNvPr id="71" name="フローチャート: 判断 70"/>
        <xdr:cNvSpPr/>
      </xdr:nvSpPr>
      <xdr:spPr>
        <a:xfrm>
          <a:off x="1968500" y="569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125747</xdr:rowOff>
    </xdr:from>
    <xdr:ext cx="469744" cy="259045"/>
    <xdr:sp macro="" textlink="">
      <xdr:nvSpPr>
        <xdr:cNvPr id="72" name="テキスト ボックス 71"/>
        <xdr:cNvSpPr txBox="1"/>
      </xdr:nvSpPr>
      <xdr:spPr>
        <a:xfrm>
          <a:off x="1784428" y="57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153670</xdr:rowOff>
    </xdr:from>
    <xdr:to>
      <xdr:col>6</xdr:col>
      <xdr:colOff>38100</xdr:colOff>
      <xdr:row>34</xdr:row>
      <xdr:rowOff>83820</xdr:rowOff>
    </xdr:to>
    <xdr:sp macro="" textlink="">
      <xdr:nvSpPr>
        <xdr:cNvPr id="73" name="フローチャート: 判断 72"/>
        <xdr:cNvSpPr/>
      </xdr:nvSpPr>
      <xdr:spPr>
        <a:xfrm>
          <a:off x="1079500" y="581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100347</xdr:rowOff>
    </xdr:from>
    <xdr:ext cx="469744" cy="259045"/>
    <xdr:sp macro="" textlink="">
      <xdr:nvSpPr>
        <xdr:cNvPr id="74" name="テキスト ボックス 73"/>
        <xdr:cNvSpPr txBox="1"/>
      </xdr:nvSpPr>
      <xdr:spPr>
        <a:xfrm>
          <a:off x="895428"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39370</xdr:rowOff>
    </xdr:from>
    <xdr:to>
      <xdr:col>24</xdr:col>
      <xdr:colOff>114300</xdr:colOff>
      <xdr:row>30</xdr:row>
      <xdr:rowOff>140970</xdr:rowOff>
    </xdr:to>
    <xdr:sp macro="" textlink="">
      <xdr:nvSpPr>
        <xdr:cNvPr id="80" name="楕円 79"/>
        <xdr:cNvSpPr/>
      </xdr:nvSpPr>
      <xdr:spPr>
        <a:xfrm>
          <a:off x="4584700" y="51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163847</xdr:rowOff>
    </xdr:from>
    <xdr:ext cx="469744" cy="259045"/>
    <xdr:sp macro="" textlink="">
      <xdr:nvSpPr>
        <xdr:cNvPr id="81" name="議会費該当値テキスト"/>
        <xdr:cNvSpPr txBox="1"/>
      </xdr:nvSpPr>
      <xdr:spPr>
        <a:xfrm>
          <a:off x="4686300" y="513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26670</xdr:rowOff>
    </xdr:from>
    <xdr:to>
      <xdr:col>20</xdr:col>
      <xdr:colOff>38100</xdr:colOff>
      <xdr:row>32</xdr:row>
      <xdr:rowOff>128270</xdr:rowOff>
    </xdr:to>
    <xdr:sp macro="" textlink="">
      <xdr:nvSpPr>
        <xdr:cNvPr id="82" name="楕円 81"/>
        <xdr:cNvSpPr/>
      </xdr:nvSpPr>
      <xdr:spPr>
        <a:xfrm>
          <a:off x="3746500" y="55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144797</xdr:rowOff>
    </xdr:from>
    <xdr:ext cx="469744" cy="259045"/>
    <xdr:sp macro="" textlink="">
      <xdr:nvSpPr>
        <xdr:cNvPr id="83" name="テキスト ボックス 82"/>
        <xdr:cNvSpPr txBox="1"/>
      </xdr:nvSpPr>
      <xdr:spPr>
        <a:xfrm>
          <a:off x="3562428" y="528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12700</xdr:rowOff>
    </xdr:from>
    <xdr:to>
      <xdr:col>15</xdr:col>
      <xdr:colOff>101600</xdr:colOff>
      <xdr:row>31</xdr:row>
      <xdr:rowOff>114300</xdr:rowOff>
    </xdr:to>
    <xdr:sp macro="" textlink="">
      <xdr:nvSpPr>
        <xdr:cNvPr id="84" name="楕円 83"/>
        <xdr:cNvSpPr/>
      </xdr:nvSpPr>
      <xdr:spPr>
        <a:xfrm>
          <a:off x="2857500" y="53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105427</xdr:rowOff>
    </xdr:from>
    <xdr:ext cx="469744" cy="259045"/>
    <xdr:sp macro="" textlink="">
      <xdr:nvSpPr>
        <xdr:cNvPr id="85" name="テキスト ボックス 84"/>
        <xdr:cNvSpPr txBox="1"/>
      </xdr:nvSpPr>
      <xdr:spPr>
        <a:xfrm>
          <a:off x="2673428" y="54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11430</xdr:rowOff>
    </xdr:from>
    <xdr:to>
      <xdr:col>10</xdr:col>
      <xdr:colOff>165100</xdr:colOff>
      <xdr:row>33</xdr:row>
      <xdr:rowOff>113030</xdr:rowOff>
    </xdr:to>
    <xdr:sp macro="" textlink="">
      <xdr:nvSpPr>
        <xdr:cNvPr id="86" name="楕円 85"/>
        <xdr:cNvSpPr/>
      </xdr:nvSpPr>
      <xdr:spPr>
        <a:xfrm>
          <a:off x="19685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129557</xdr:rowOff>
    </xdr:from>
    <xdr:ext cx="469744" cy="259045"/>
    <xdr:sp macro="" textlink="">
      <xdr:nvSpPr>
        <xdr:cNvPr id="87" name="テキスト ボックス 86"/>
        <xdr:cNvSpPr txBox="1"/>
      </xdr:nvSpPr>
      <xdr:spPr>
        <a:xfrm>
          <a:off x="1784428"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90170</xdr:rowOff>
    </xdr:from>
    <xdr:to>
      <xdr:col>6</xdr:col>
      <xdr:colOff>38100</xdr:colOff>
      <xdr:row>35</xdr:row>
      <xdr:rowOff>20320</xdr:rowOff>
    </xdr:to>
    <xdr:sp macro="" textlink="">
      <xdr:nvSpPr>
        <xdr:cNvPr id="88" name="楕円 87"/>
        <xdr:cNvSpPr/>
      </xdr:nvSpPr>
      <xdr:spPr>
        <a:xfrm>
          <a:off x="1079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11447</xdr:rowOff>
    </xdr:from>
    <xdr:ext cx="469744" cy="259045"/>
    <xdr:sp macro="" textlink="">
      <xdr:nvSpPr>
        <xdr:cNvPr id="89" name="テキスト ボックス 88"/>
        <xdr:cNvSpPr txBox="1"/>
      </xdr:nvSpPr>
      <xdr:spPr>
        <a:xfrm>
          <a:off x="895428" y="601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127302</xdr:rowOff>
    </xdr:from>
    <xdr:to>
      <xdr:col>24</xdr:col>
      <xdr:colOff>62865</xdr:colOff>
      <xdr:row>57</xdr:row>
      <xdr:rowOff>92032</xdr:rowOff>
    </xdr:to>
    <xdr:cxnSp macro="">
      <xdr:nvCxnSpPr>
        <xdr:cNvPr id="116" name="直線コネクタ 115"/>
        <xdr:cNvCxnSpPr/>
      </xdr:nvCxnSpPr>
      <xdr:spPr>
        <a:xfrm flipV="1">
          <a:off x="4633595" y="8699802"/>
          <a:ext cx="1270" cy="116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95859</xdr:rowOff>
    </xdr:from>
    <xdr:ext cx="534377" cy="259045"/>
    <xdr:sp macro="" textlink="">
      <xdr:nvSpPr>
        <xdr:cNvPr id="117" name="総務費最小値テキスト"/>
        <xdr:cNvSpPr txBox="1"/>
      </xdr:nvSpPr>
      <xdr:spPr>
        <a:xfrm>
          <a:off x="4686300" y="986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92032</xdr:rowOff>
    </xdr:from>
    <xdr:to>
      <xdr:col>24</xdr:col>
      <xdr:colOff>152400</xdr:colOff>
      <xdr:row>57</xdr:row>
      <xdr:rowOff>92032</xdr:rowOff>
    </xdr:to>
    <xdr:cxnSp macro="">
      <xdr:nvCxnSpPr>
        <xdr:cNvPr id="118" name="直線コネクタ 117"/>
        <xdr:cNvCxnSpPr/>
      </xdr:nvCxnSpPr>
      <xdr:spPr>
        <a:xfrm>
          <a:off x="4546600" y="986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73979</xdr:rowOff>
    </xdr:from>
    <xdr:ext cx="599010" cy="259045"/>
    <xdr:sp macro="" textlink="">
      <xdr:nvSpPr>
        <xdr:cNvPr id="119" name="総務費最大値テキスト"/>
        <xdr:cNvSpPr txBox="1"/>
      </xdr:nvSpPr>
      <xdr:spPr>
        <a:xfrm>
          <a:off x="4686300" y="847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127302</xdr:rowOff>
    </xdr:from>
    <xdr:to>
      <xdr:col>24</xdr:col>
      <xdr:colOff>152400</xdr:colOff>
      <xdr:row>50</xdr:row>
      <xdr:rowOff>127302</xdr:rowOff>
    </xdr:to>
    <xdr:cxnSp macro="">
      <xdr:nvCxnSpPr>
        <xdr:cNvPr id="120" name="直線コネクタ 119"/>
        <xdr:cNvCxnSpPr/>
      </xdr:nvCxnSpPr>
      <xdr:spPr>
        <a:xfrm>
          <a:off x="4546600" y="8699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92032</xdr:rowOff>
    </xdr:from>
    <xdr:to>
      <xdr:col>24</xdr:col>
      <xdr:colOff>63500</xdr:colOff>
      <xdr:row>57</xdr:row>
      <xdr:rowOff>147559</xdr:rowOff>
    </xdr:to>
    <xdr:cxnSp macro="">
      <xdr:nvCxnSpPr>
        <xdr:cNvPr id="121" name="直線コネクタ 120"/>
        <xdr:cNvCxnSpPr/>
      </xdr:nvCxnSpPr>
      <xdr:spPr>
        <a:xfrm flipV="1">
          <a:off x="3797300" y="9864682"/>
          <a:ext cx="838200" cy="5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23461</xdr:rowOff>
    </xdr:from>
    <xdr:ext cx="599010" cy="259045"/>
    <xdr:sp macro="" textlink="">
      <xdr:nvSpPr>
        <xdr:cNvPr id="122" name="総務費平均値テキスト"/>
        <xdr:cNvSpPr txBox="1"/>
      </xdr:nvSpPr>
      <xdr:spPr>
        <a:xfrm>
          <a:off x="4686300" y="9110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584</xdr:rowOff>
    </xdr:from>
    <xdr:to>
      <xdr:col>24</xdr:col>
      <xdr:colOff>114300</xdr:colOff>
      <xdr:row>54</xdr:row>
      <xdr:rowOff>102184</xdr:rowOff>
    </xdr:to>
    <xdr:sp macro="" textlink="">
      <xdr:nvSpPr>
        <xdr:cNvPr id="123" name="フローチャート: 判断 122"/>
        <xdr:cNvSpPr/>
      </xdr:nvSpPr>
      <xdr:spPr>
        <a:xfrm>
          <a:off x="4584700" y="925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106379</xdr:rowOff>
    </xdr:from>
    <xdr:to>
      <xdr:col>19</xdr:col>
      <xdr:colOff>177800</xdr:colOff>
      <xdr:row>57</xdr:row>
      <xdr:rowOff>147559</xdr:rowOff>
    </xdr:to>
    <xdr:cxnSp macro="">
      <xdr:nvCxnSpPr>
        <xdr:cNvPr id="124" name="直線コネクタ 123"/>
        <xdr:cNvCxnSpPr/>
      </xdr:nvCxnSpPr>
      <xdr:spPr>
        <a:xfrm>
          <a:off x="2908300" y="9879029"/>
          <a:ext cx="889000" cy="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130277</xdr:rowOff>
    </xdr:from>
    <xdr:to>
      <xdr:col>20</xdr:col>
      <xdr:colOff>38100</xdr:colOff>
      <xdr:row>55</xdr:row>
      <xdr:rowOff>60427</xdr:rowOff>
    </xdr:to>
    <xdr:sp macro="" textlink="">
      <xdr:nvSpPr>
        <xdr:cNvPr id="125" name="フローチャート: 判断 124"/>
        <xdr:cNvSpPr/>
      </xdr:nvSpPr>
      <xdr:spPr>
        <a:xfrm>
          <a:off x="3746500" y="938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76954</xdr:rowOff>
    </xdr:from>
    <xdr:ext cx="599010" cy="259045"/>
    <xdr:sp macro="" textlink="">
      <xdr:nvSpPr>
        <xdr:cNvPr id="126" name="テキスト ボックス 125"/>
        <xdr:cNvSpPr txBox="1"/>
      </xdr:nvSpPr>
      <xdr:spPr>
        <a:xfrm>
          <a:off x="3497795" y="916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106379</xdr:rowOff>
    </xdr:from>
    <xdr:to>
      <xdr:col>15</xdr:col>
      <xdr:colOff>50800</xdr:colOff>
      <xdr:row>58</xdr:row>
      <xdr:rowOff>59853</xdr:rowOff>
    </xdr:to>
    <xdr:cxnSp macro="">
      <xdr:nvCxnSpPr>
        <xdr:cNvPr id="127" name="直線コネクタ 126"/>
        <xdr:cNvCxnSpPr/>
      </xdr:nvCxnSpPr>
      <xdr:spPr>
        <a:xfrm flipV="1">
          <a:off x="2019300" y="9879029"/>
          <a:ext cx="889000" cy="12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115864</xdr:rowOff>
    </xdr:from>
    <xdr:to>
      <xdr:col>15</xdr:col>
      <xdr:colOff>101600</xdr:colOff>
      <xdr:row>54</xdr:row>
      <xdr:rowOff>46014</xdr:rowOff>
    </xdr:to>
    <xdr:sp macro="" textlink="">
      <xdr:nvSpPr>
        <xdr:cNvPr id="128" name="フローチャート: 判断 127"/>
        <xdr:cNvSpPr/>
      </xdr:nvSpPr>
      <xdr:spPr>
        <a:xfrm>
          <a:off x="2857500" y="920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62541</xdr:rowOff>
    </xdr:from>
    <xdr:ext cx="599010" cy="259045"/>
    <xdr:sp macro="" textlink="">
      <xdr:nvSpPr>
        <xdr:cNvPr id="129" name="テキスト ボックス 128"/>
        <xdr:cNvSpPr txBox="1"/>
      </xdr:nvSpPr>
      <xdr:spPr>
        <a:xfrm>
          <a:off x="2608795" y="897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10976</xdr:rowOff>
    </xdr:from>
    <xdr:to>
      <xdr:col>10</xdr:col>
      <xdr:colOff>114300</xdr:colOff>
      <xdr:row>58</xdr:row>
      <xdr:rowOff>59853</xdr:rowOff>
    </xdr:to>
    <xdr:cxnSp macro="">
      <xdr:nvCxnSpPr>
        <xdr:cNvPr id="130" name="直線コネクタ 129"/>
        <xdr:cNvCxnSpPr/>
      </xdr:nvCxnSpPr>
      <xdr:spPr>
        <a:xfrm>
          <a:off x="1130300" y="9955076"/>
          <a:ext cx="889000" cy="4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168638</xdr:rowOff>
    </xdr:from>
    <xdr:to>
      <xdr:col>10</xdr:col>
      <xdr:colOff>165100</xdr:colOff>
      <xdr:row>56</xdr:row>
      <xdr:rowOff>98788</xdr:rowOff>
    </xdr:to>
    <xdr:sp macro="" textlink="">
      <xdr:nvSpPr>
        <xdr:cNvPr id="131" name="フローチャート: 判断 130"/>
        <xdr:cNvSpPr/>
      </xdr:nvSpPr>
      <xdr:spPr>
        <a:xfrm>
          <a:off x="1968500" y="959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115315</xdr:rowOff>
    </xdr:from>
    <xdr:ext cx="534377" cy="259045"/>
    <xdr:sp macro="" textlink="">
      <xdr:nvSpPr>
        <xdr:cNvPr id="132" name="テキスト ボックス 131"/>
        <xdr:cNvSpPr txBox="1"/>
      </xdr:nvSpPr>
      <xdr:spPr>
        <a:xfrm>
          <a:off x="1752111" y="937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27897</xdr:rowOff>
    </xdr:from>
    <xdr:to>
      <xdr:col>6</xdr:col>
      <xdr:colOff>38100</xdr:colOff>
      <xdr:row>56</xdr:row>
      <xdr:rowOff>129497</xdr:rowOff>
    </xdr:to>
    <xdr:sp macro="" textlink="">
      <xdr:nvSpPr>
        <xdr:cNvPr id="133" name="フローチャート: 判断 132"/>
        <xdr:cNvSpPr/>
      </xdr:nvSpPr>
      <xdr:spPr>
        <a:xfrm>
          <a:off x="1079500" y="96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146024</xdr:rowOff>
    </xdr:from>
    <xdr:ext cx="534377" cy="259045"/>
    <xdr:sp macro="" textlink="">
      <xdr:nvSpPr>
        <xdr:cNvPr id="134" name="テキスト ボックス 133"/>
        <xdr:cNvSpPr txBox="1"/>
      </xdr:nvSpPr>
      <xdr:spPr>
        <a:xfrm>
          <a:off x="863111" y="940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41232</xdr:rowOff>
    </xdr:from>
    <xdr:to>
      <xdr:col>24</xdr:col>
      <xdr:colOff>114300</xdr:colOff>
      <xdr:row>57</xdr:row>
      <xdr:rowOff>142832</xdr:rowOff>
    </xdr:to>
    <xdr:sp macro="" textlink="">
      <xdr:nvSpPr>
        <xdr:cNvPr id="140" name="楕円 139"/>
        <xdr:cNvSpPr/>
      </xdr:nvSpPr>
      <xdr:spPr>
        <a:xfrm>
          <a:off x="4584700" y="98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127609</xdr:rowOff>
    </xdr:from>
    <xdr:ext cx="534377" cy="259045"/>
    <xdr:sp macro="" textlink="">
      <xdr:nvSpPr>
        <xdr:cNvPr id="141" name="総務費該当値テキスト"/>
        <xdr:cNvSpPr txBox="1"/>
      </xdr:nvSpPr>
      <xdr:spPr>
        <a:xfrm>
          <a:off x="4686300" y="97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96759</xdr:rowOff>
    </xdr:from>
    <xdr:to>
      <xdr:col>20</xdr:col>
      <xdr:colOff>38100</xdr:colOff>
      <xdr:row>58</xdr:row>
      <xdr:rowOff>26909</xdr:rowOff>
    </xdr:to>
    <xdr:sp macro="" textlink="">
      <xdr:nvSpPr>
        <xdr:cNvPr id="142" name="楕円 141"/>
        <xdr:cNvSpPr/>
      </xdr:nvSpPr>
      <xdr:spPr>
        <a:xfrm>
          <a:off x="3746500" y="98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18036</xdr:rowOff>
    </xdr:from>
    <xdr:ext cx="534377" cy="259045"/>
    <xdr:sp macro="" textlink="">
      <xdr:nvSpPr>
        <xdr:cNvPr id="143" name="テキスト ボックス 142"/>
        <xdr:cNvSpPr txBox="1"/>
      </xdr:nvSpPr>
      <xdr:spPr>
        <a:xfrm>
          <a:off x="3530111" y="996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55579</xdr:rowOff>
    </xdr:from>
    <xdr:to>
      <xdr:col>15</xdr:col>
      <xdr:colOff>101600</xdr:colOff>
      <xdr:row>57</xdr:row>
      <xdr:rowOff>157179</xdr:rowOff>
    </xdr:to>
    <xdr:sp macro="" textlink="">
      <xdr:nvSpPr>
        <xdr:cNvPr id="144" name="楕円 143"/>
        <xdr:cNvSpPr/>
      </xdr:nvSpPr>
      <xdr:spPr>
        <a:xfrm>
          <a:off x="2857500" y="98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148306</xdr:rowOff>
    </xdr:from>
    <xdr:ext cx="534377" cy="259045"/>
    <xdr:sp macro="" textlink="">
      <xdr:nvSpPr>
        <xdr:cNvPr id="145" name="テキスト ボックス 144"/>
        <xdr:cNvSpPr txBox="1"/>
      </xdr:nvSpPr>
      <xdr:spPr>
        <a:xfrm>
          <a:off x="2641111" y="99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9053</xdr:rowOff>
    </xdr:from>
    <xdr:to>
      <xdr:col>10</xdr:col>
      <xdr:colOff>165100</xdr:colOff>
      <xdr:row>58</xdr:row>
      <xdr:rowOff>110653</xdr:rowOff>
    </xdr:to>
    <xdr:sp macro="" textlink="">
      <xdr:nvSpPr>
        <xdr:cNvPr id="146" name="楕円 145"/>
        <xdr:cNvSpPr/>
      </xdr:nvSpPr>
      <xdr:spPr>
        <a:xfrm>
          <a:off x="1968500" y="995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101780</xdr:rowOff>
    </xdr:from>
    <xdr:ext cx="534377" cy="259045"/>
    <xdr:sp macro="" textlink="">
      <xdr:nvSpPr>
        <xdr:cNvPr id="147" name="テキスト ボックス 146"/>
        <xdr:cNvSpPr txBox="1"/>
      </xdr:nvSpPr>
      <xdr:spPr>
        <a:xfrm>
          <a:off x="1752111" y="1004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131626</xdr:rowOff>
    </xdr:from>
    <xdr:to>
      <xdr:col>6</xdr:col>
      <xdr:colOff>38100</xdr:colOff>
      <xdr:row>58</xdr:row>
      <xdr:rowOff>61776</xdr:rowOff>
    </xdr:to>
    <xdr:sp macro="" textlink="">
      <xdr:nvSpPr>
        <xdr:cNvPr id="148" name="楕円 147"/>
        <xdr:cNvSpPr/>
      </xdr:nvSpPr>
      <xdr:spPr>
        <a:xfrm>
          <a:off x="1079500" y="99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52903</xdr:rowOff>
    </xdr:from>
    <xdr:ext cx="534377" cy="259045"/>
    <xdr:sp macro="" textlink="">
      <xdr:nvSpPr>
        <xdr:cNvPr id="149" name="テキスト ボックス 148"/>
        <xdr:cNvSpPr txBox="1"/>
      </xdr:nvSpPr>
      <xdr:spPr>
        <a:xfrm>
          <a:off x="863111" y="99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2" name="テキスト ボックス 161"/>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50076</xdr:rowOff>
    </xdr:from>
    <xdr:to>
      <xdr:col>24</xdr:col>
      <xdr:colOff>62865</xdr:colOff>
      <xdr:row>77</xdr:row>
      <xdr:rowOff>62116</xdr:rowOff>
    </xdr:to>
    <xdr:cxnSp macro="">
      <xdr:nvCxnSpPr>
        <xdr:cNvPr id="174" name="直線コネクタ 173"/>
        <xdr:cNvCxnSpPr/>
      </xdr:nvCxnSpPr>
      <xdr:spPr>
        <a:xfrm flipV="1">
          <a:off x="4633595" y="12223026"/>
          <a:ext cx="1270" cy="1040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65943</xdr:rowOff>
    </xdr:from>
    <xdr:ext cx="599010" cy="259045"/>
    <xdr:sp macro="" textlink="">
      <xdr:nvSpPr>
        <xdr:cNvPr id="175" name="民生費最小値テキスト"/>
        <xdr:cNvSpPr txBox="1"/>
      </xdr:nvSpPr>
      <xdr:spPr>
        <a:xfrm>
          <a:off x="4686300" y="1326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62116</xdr:rowOff>
    </xdr:from>
    <xdr:to>
      <xdr:col>24</xdr:col>
      <xdr:colOff>152400</xdr:colOff>
      <xdr:row>77</xdr:row>
      <xdr:rowOff>62116</xdr:rowOff>
    </xdr:to>
    <xdr:cxnSp macro="">
      <xdr:nvCxnSpPr>
        <xdr:cNvPr id="176" name="直線コネクタ 175"/>
        <xdr:cNvCxnSpPr/>
      </xdr:nvCxnSpPr>
      <xdr:spPr>
        <a:xfrm>
          <a:off x="4546600" y="132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168203</xdr:rowOff>
    </xdr:from>
    <xdr:ext cx="599010" cy="259045"/>
    <xdr:sp macro="" textlink="">
      <xdr:nvSpPr>
        <xdr:cNvPr id="177" name="民生費最大値テキスト"/>
        <xdr:cNvSpPr txBox="1"/>
      </xdr:nvSpPr>
      <xdr:spPr>
        <a:xfrm>
          <a:off x="4686300" y="1199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50076</xdr:rowOff>
    </xdr:from>
    <xdr:to>
      <xdr:col>24</xdr:col>
      <xdr:colOff>152400</xdr:colOff>
      <xdr:row>71</xdr:row>
      <xdr:rowOff>50076</xdr:rowOff>
    </xdr:to>
    <xdr:cxnSp macro="">
      <xdr:nvCxnSpPr>
        <xdr:cNvPr id="178" name="直線コネクタ 177"/>
        <xdr:cNvCxnSpPr/>
      </xdr:nvCxnSpPr>
      <xdr:spPr>
        <a:xfrm>
          <a:off x="4546600" y="122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170625</xdr:rowOff>
    </xdr:from>
    <xdr:to>
      <xdr:col>24</xdr:col>
      <xdr:colOff>63500</xdr:colOff>
      <xdr:row>77</xdr:row>
      <xdr:rowOff>62116</xdr:rowOff>
    </xdr:to>
    <xdr:cxnSp macro="">
      <xdr:nvCxnSpPr>
        <xdr:cNvPr id="179" name="直線コネクタ 178"/>
        <xdr:cNvCxnSpPr/>
      </xdr:nvCxnSpPr>
      <xdr:spPr>
        <a:xfrm>
          <a:off x="3797300" y="13200825"/>
          <a:ext cx="838200" cy="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13720</xdr:rowOff>
    </xdr:from>
    <xdr:ext cx="599010" cy="259045"/>
    <xdr:sp macro="" textlink="">
      <xdr:nvSpPr>
        <xdr:cNvPr id="180" name="民生費平均値テキスト"/>
        <xdr:cNvSpPr txBox="1"/>
      </xdr:nvSpPr>
      <xdr:spPr>
        <a:xfrm>
          <a:off x="4686300" y="12529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162293</xdr:rowOff>
    </xdr:from>
    <xdr:to>
      <xdr:col>24</xdr:col>
      <xdr:colOff>114300</xdr:colOff>
      <xdr:row>74</xdr:row>
      <xdr:rowOff>92443</xdr:rowOff>
    </xdr:to>
    <xdr:sp macro="" textlink="">
      <xdr:nvSpPr>
        <xdr:cNvPr id="181" name="フローチャート: 判断 180"/>
        <xdr:cNvSpPr/>
      </xdr:nvSpPr>
      <xdr:spPr>
        <a:xfrm>
          <a:off x="4584700" y="12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170625</xdr:rowOff>
    </xdr:from>
    <xdr:to>
      <xdr:col>19</xdr:col>
      <xdr:colOff>177800</xdr:colOff>
      <xdr:row>77</xdr:row>
      <xdr:rowOff>28206</xdr:rowOff>
    </xdr:to>
    <xdr:cxnSp macro="">
      <xdr:nvCxnSpPr>
        <xdr:cNvPr id="182" name="直線コネクタ 181"/>
        <xdr:cNvCxnSpPr/>
      </xdr:nvCxnSpPr>
      <xdr:spPr>
        <a:xfrm flipV="1">
          <a:off x="2908300" y="13200825"/>
          <a:ext cx="889000" cy="2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5537</xdr:rowOff>
    </xdr:from>
    <xdr:to>
      <xdr:col>20</xdr:col>
      <xdr:colOff>38100</xdr:colOff>
      <xdr:row>74</xdr:row>
      <xdr:rowOff>107137</xdr:rowOff>
    </xdr:to>
    <xdr:sp macro="" textlink="">
      <xdr:nvSpPr>
        <xdr:cNvPr id="183" name="フローチャート: 判断 182"/>
        <xdr:cNvSpPr/>
      </xdr:nvSpPr>
      <xdr:spPr>
        <a:xfrm>
          <a:off x="3746500" y="1269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123664</xdr:rowOff>
    </xdr:from>
    <xdr:ext cx="599010" cy="259045"/>
    <xdr:sp macro="" textlink="">
      <xdr:nvSpPr>
        <xdr:cNvPr id="184" name="テキスト ボックス 183"/>
        <xdr:cNvSpPr txBox="1"/>
      </xdr:nvSpPr>
      <xdr:spPr>
        <a:xfrm>
          <a:off x="3497795" y="1246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28206</xdr:rowOff>
    </xdr:from>
    <xdr:to>
      <xdr:col>15</xdr:col>
      <xdr:colOff>50800</xdr:colOff>
      <xdr:row>78</xdr:row>
      <xdr:rowOff>42038</xdr:rowOff>
    </xdr:to>
    <xdr:cxnSp macro="">
      <xdr:nvCxnSpPr>
        <xdr:cNvPr id="185" name="直線コネクタ 184"/>
        <xdr:cNvCxnSpPr/>
      </xdr:nvCxnSpPr>
      <xdr:spPr>
        <a:xfrm flipV="1">
          <a:off x="2019300" y="13229856"/>
          <a:ext cx="889000" cy="18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14008</xdr:rowOff>
    </xdr:from>
    <xdr:to>
      <xdr:col>15</xdr:col>
      <xdr:colOff>101600</xdr:colOff>
      <xdr:row>74</xdr:row>
      <xdr:rowOff>115608</xdr:rowOff>
    </xdr:to>
    <xdr:sp macro="" textlink="">
      <xdr:nvSpPr>
        <xdr:cNvPr id="186" name="フローチャート: 判断 185"/>
        <xdr:cNvSpPr/>
      </xdr:nvSpPr>
      <xdr:spPr>
        <a:xfrm>
          <a:off x="2857500" y="1270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132135</xdr:rowOff>
    </xdr:from>
    <xdr:ext cx="599010" cy="259045"/>
    <xdr:sp macro="" textlink="">
      <xdr:nvSpPr>
        <xdr:cNvPr id="187" name="テキスト ボックス 186"/>
        <xdr:cNvSpPr txBox="1"/>
      </xdr:nvSpPr>
      <xdr:spPr>
        <a:xfrm>
          <a:off x="2608795" y="1247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42038</xdr:rowOff>
    </xdr:from>
    <xdr:to>
      <xdr:col>10</xdr:col>
      <xdr:colOff>114300</xdr:colOff>
      <xdr:row>79</xdr:row>
      <xdr:rowOff>33325</xdr:rowOff>
    </xdr:to>
    <xdr:cxnSp macro="">
      <xdr:nvCxnSpPr>
        <xdr:cNvPr id="188" name="直線コネクタ 187"/>
        <xdr:cNvCxnSpPr/>
      </xdr:nvCxnSpPr>
      <xdr:spPr>
        <a:xfrm flipV="1">
          <a:off x="1130300" y="13415138"/>
          <a:ext cx="889000" cy="1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157328</xdr:rowOff>
    </xdr:from>
    <xdr:to>
      <xdr:col>10</xdr:col>
      <xdr:colOff>165100</xdr:colOff>
      <xdr:row>75</xdr:row>
      <xdr:rowOff>87478</xdr:rowOff>
    </xdr:to>
    <xdr:sp macro="" textlink="">
      <xdr:nvSpPr>
        <xdr:cNvPr id="189" name="フローチャート: 判断 188"/>
        <xdr:cNvSpPr/>
      </xdr:nvSpPr>
      <xdr:spPr>
        <a:xfrm>
          <a:off x="1968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104005</xdr:rowOff>
    </xdr:from>
    <xdr:ext cx="599010" cy="259045"/>
    <xdr:sp macro="" textlink="">
      <xdr:nvSpPr>
        <xdr:cNvPr id="190" name="テキスト ボックス 189"/>
        <xdr:cNvSpPr txBox="1"/>
      </xdr:nvSpPr>
      <xdr:spPr>
        <a:xfrm>
          <a:off x="1719795" y="1261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141325</xdr:rowOff>
    </xdr:from>
    <xdr:to>
      <xdr:col>6</xdr:col>
      <xdr:colOff>38100</xdr:colOff>
      <xdr:row>76</xdr:row>
      <xdr:rowOff>71475</xdr:rowOff>
    </xdr:to>
    <xdr:sp macro="" textlink="">
      <xdr:nvSpPr>
        <xdr:cNvPr id="191" name="フローチャート: 判断 190"/>
        <xdr:cNvSpPr/>
      </xdr:nvSpPr>
      <xdr:spPr>
        <a:xfrm>
          <a:off x="1079500" y="130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88002</xdr:rowOff>
    </xdr:from>
    <xdr:ext cx="599010" cy="259045"/>
    <xdr:sp macro="" textlink="">
      <xdr:nvSpPr>
        <xdr:cNvPr id="192" name="テキスト ボックス 191"/>
        <xdr:cNvSpPr txBox="1"/>
      </xdr:nvSpPr>
      <xdr:spPr>
        <a:xfrm>
          <a:off x="830795" y="1277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11316</xdr:rowOff>
    </xdr:from>
    <xdr:to>
      <xdr:col>24</xdr:col>
      <xdr:colOff>114300</xdr:colOff>
      <xdr:row>77</xdr:row>
      <xdr:rowOff>112916</xdr:rowOff>
    </xdr:to>
    <xdr:sp macro="" textlink="">
      <xdr:nvSpPr>
        <xdr:cNvPr id="198" name="楕円 197"/>
        <xdr:cNvSpPr/>
      </xdr:nvSpPr>
      <xdr:spPr>
        <a:xfrm>
          <a:off x="4584700" y="132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97693</xdr:rowOff>
    </xdr:from>
    <xdr:ext cx="599010" cy="259045"/>
    <xdr:sp macro="" textlink="">
      <xdr:nvSpPr>
        <xdr:cNvPr id="199" name="民生費該当値テキスト"/>
        <xdr:cNvSpPr txBox="1"/>
      </xdr:nvSpPr>
      <xdr:spPr>
        <a:xfrm>
          <a:off x="4686300" y="131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119825</xdr:rowOff>
    </xdr:from>
    <xdr:to>
      <xdr:col>20</xdr:col>
      <xdr:colOff>38100</xdr:colOff>
      <xdr:row>77</xdr:row>
      <xdr:rowOff>49975</xdr:rowOff>
    </xdr:to>
    <xdr:sp macro="" textlink="">
      <xdr:nvSpPr>
        <xdr:cNvPr id="200" name="楕円 199"/>
        <xdr:cNvSpPr/>
      </xdr:nvSpPr>
      <xdr:spPr>
        <a:xfrm>
          <a:off x="3746500" y="131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41102</xdr:rowOff>
    </xdr:from>
    <xdr:ext cx="599010" cy="259045"/>
    <xdr:sp macro="" textlink="">
      <xdr:nvSpPr>
        <xdr:cNvPr id="201" name="テキスト ボックス 200"/>
        <xdr:cNvSpPr txBox="1"/>
      </xdr:nvSpPr>
      <xdr:spPr>
        <a:xfrm>
          <a:off x="3497795" y="132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148856</xdr:rowOff>
    </xdr:from>
    <xdr:to>
      <xdr:col>15</xdr:col>
      <xdr:colOff>101600</xdr:colOff>
      <xdr:row>77</xdr:row>
      <xdr:rowOff>79006</xdr:rowOff>
    </xdr:to>
    <xdr:sp macro="" textlink="">
      <xdr:nvSpPr>
        <xdr:cNvPr id="202" name="楕円 201"/>
        <xdr:cNvSpPr/>
      </xdr:nvSpPr>
      <xdr:spPr>
        <a:xfrm>
          <a:off x="2857500" y="131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70133</xdr:rowOff>
    </xdr:from>
    <xdr:ext cx="599010" cy="259045"/>
    <xdr:sp macro="" textlink="">
      <xdr:nvSpPr>
        <xdr:cNvPr id="203" name="テキスト ボックス 202"/>
        <xdr:cNvSpPr txBox="1"/>
      </xdr:nvSpPr>
      <xdr:spPr>
        <a:xfrm>
          <a:off x="2608795" y="1327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162688</xdr:rowOff>
    </xdr:from>
    <xdr:to>
      <xdr:col>10</xdr:col>
      <xdr:colOff>165100</xdr:colOff>
      <xdr:row>78</xdr:row>
      <xdr:rowOff>92838</xdr:rowOff>
    </xdr:to>
    <xdr:sp macro="" textlink="">
      <xdr:nvSpPr>
        <xdr:cNvPr id="204" name="楕円 203"/>
        <xdr:cNvSpPr/>
      </xdr:nvSpPr>
      <xdr:spPr>
        <a:xfrm>
          <a:off x="1968500" y="133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83965</xdr:rowOff>
    </xdr:from>
    <xdr:ext cx="599010" cy="259045"/>
    <xdr:sp macro="" textlink="">
      <xdr:nvSpPr>
        <xdr:cNvPr id="205" name="テキスト ボックス 204"/>
        <xdr:cNvSpPr txBox="1"/>
      </xdr:nvSpPr>
      <xdr:spPr>
        <a:xfrm>
          <a:off x="1719795" y="134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153975</xdr:rowOff>
    </xdr:from>
    <xdr:to>
      <xdr:col>6</xdr:col>
      <xdr:colOff>38100</xdr:colOff>
      <xdr:row>79</xdr:row>
      <xdr:rowOff>84125</xdr:rowOff>
    </xdr:to>
    <xdr:sp macro="" textlink="">
      <xdr:nvSpPr>
        <xdr:cNvPr id="206" name="楕円 205"/>
        <xdr:cNvSpPr/>
      </xdr:nvSpPr>
      <xdr:spPr>
        <a:xfrm>
          <a:off x="1079500" y="135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75252</xdr:rowOff>
    </xdr:from>
    <xdr:ext cx="534377" cy="259045"/>
    <xdr:sp macro="" textlink="">
      <xdr:nvSpPr>
        <xdr:cNvPr id="207" name="テキスト ボックス 206"/>
        <xdr:cNvSpPr txBox="1"/>
      </xdr:nvSpPr>
      <xdr:spPr>
        <a:xfrm>
          <a:off x="863111" y="1361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107429</xdr:rowOff>
    </xdr:from>
    <xdr:to>
      <xdr:col>24</xdr:col>
      <xdr:colOff>62865</xdr:colOff>
      <xdr:row>98</xdr:row>
      <xdr:rowOff>134613</xdr:rowOff>
    </xdr:to>
    <xdr:cxnSp macro="">
      <xdr:nvCxnSpPr>
        <xdr:cNvPr id="232" name="直線コネクタ 231"/>
        <xdr:cNvCxnSpPr/>
      </xdr:nvCxnSpPr>
      <xdr:spPr>
        <a:xfrm flipV="1">
          <a:off x="4633595" y="15709379"/>
          <a:ext cx="1270" cy="122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138440</xdr:rowOff>
    </xdr:from>
    <xdr:ext cx="534377" cy="259045"/>
    <xdr:sp macro="" textlink="">
      <xdr:nvSpPr>
        <xdr:cNvPr id="233" name="衛生費最小値テキスト"/>
        <xdr:cNvSpPr txBox="1"/>
      </xdr:nvSpPr>
      <xdr:spPr>
        <a:xfrm>
          <a:off x="4686300" y="169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134613</xdr:rowOff>
    </xdr:from>
    <xdr:to>
      <xdr:col>24</xdr:col>
      <xdr:colOff>152400</xdr:colOff>
      <xdr:row>98</xdr:row>
      <xdr:rowOff>134613</xdr:rowOff>
    </xdr:to>
    <xdr:cxnSp macro="">
      <xdr:nvCxnSpPr>
        <xdr:cNvPr id="234" name="直線コネクタ 233"/>
        <xdr:cNvCxnSpPr/>
      </xdr:nvCxnSpPr>
      <xdr:spPr>
        <a:xfrm>
          <a:off x="4546600" y="1693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54106</xdr:rowOff>
    </xdr:from>
    <xdr:ext cx="534377" cy="259045"/>
    <xdr:sp macro="" textlink="">
      <xdr:nvSpPr>
        <xdr:cNvPr id="235" name="衛生費最大値テキスト"/>
        <xdr:cNvSpPr txBox="1"/>
      </xdr:nvSpPr>
      <xdr:spPr>
        <a:xfrm>
          <a:off x="4686300" y="1548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107429</xdr:rowOff>
    </xdr:from>
    <xdr:to>
      <xdr:col>24</xdr:col>
      <xdr:colOff>152400</xdr:colOff>
      <xdr:row>91</xdr:row>
      <xdr:rowOff>107429</xdr:rowOff>
    </xdr:to>
    <xdr:cxnSp macro="">
      <xdr:nvCxnSpPr>
        <xdr:cNvPr id="236" name="直線コネクタ 235"/>
        <xdr:cNvCxnSpPr/>
      </xdr:nvCxnSpPr>
      <xdr:spPr>
        <a:xfrm>
          <a:off x="4546600" y="1570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112821</xdr:rowOff>
    </xdr:from>
    <xdr:to>
      <xdr:col>24</xdr:col>
      <xdr:colOff>63500</xdr:colOff>
      <xdr:row>98</xdr:row>
      <xdr:rowOff>134613</xdr:rowOff>
    </xdr:to>
    <xdr:cxnSp macro="">
      <xdr:nvCxnSpPr>
        <xdr:cNvPr id="237" name="直線コネクタ 236"/>
        <xdr:cNvCxnSpPr/>
      </xdr:nvCxnSpPr>
      <xdr:spPr>
        <a:xfrm>
          <a:off x="3797300" y="16914921"/>
          <a:ext cx="8382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130827</xdr:rowOff>
    </xdr:from>
    <xdr:ext cx="534377" cy="259045"/>
    <xdr:sp macro="" textlink="">
      <xdr:nvSpPr>
        <xdr:cNvPr id="238" name="衛生費平均値テキスト"/>
        <xdr:cNvSpPr txBox="1"/>
      </xdr:nvSpPr>
      <xdr:spPr>
        <a:xfrm>
          <a:off x="4686300" y="16247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107950</xdr:rowOff>
    </xdr:from>
    <xdr:to>
      <xdr:col>24</xdr:col>
      <xdr:colOff>114300</xdr:colOff>
      <xdr:row>96</xdr:row>
      <xdr:rowOff>38100</xdr:rowOff>
    </xdr:to>
    <xdr:sp macro="" textlink="">
      <xdr:nvSpPr>
        <xdr:cNvPr id="239" name="フローチャート: 判断 238"/>
        <xdr:cNvSpPr/>
      </xdr:nvSpPr>
      <xdr:spPr>
        <a:xfrm>
          <a:off x="45847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112821</xdr:rowOff>
    </xdr:from>
    <xdr:to>
      <xdr:col>19</xdr:col>
      <xdr:colOff>177800</xdr:colOff>
      <xdr:row>99</xdr:row>
      <xdr:rowOff>35097</xdr:rowOff>
    </xdr:to>
    <xdr:cxnSp macro="">
      <xdr:nvCxnSpPr>
        <xdr:cNvPr id="240" name="直線コネクタ 239"/>
        <xdr:cNvCxnSpPr/>
      </xdr:nvCxnSpPr>
      <xdr:spPr>
        <a:xfrm flipV="1">
          <a:off x="2908300" y="16914921"/>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27026</xdr:rowOff>
    </xdr:from>
    <xdr:to>
      <xdr:col>20</xdr:col>
      <xdr:colOff>38100</xdr:colOff>
      <xdr:row>95</xdr:row>
      <xdr:rowOff>128626</xdr:rowOff>
    </xdr:to>
    <xdr:sp macro="" textlink="">
      <xdr:nvSpPr>
        <xdr:cNvPr id="241" name="フローチャート: 判断 240"/>
        <xdr:cNvSpPr/>
      </xdr:nvSpPr>
      <xdr:spPr>
        <a:xfrm>
          <a:off x="37465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145153</xdr:rowOff>
    </xdr:from>
    <xdr:ext cx="534377" cy="259045"/>
    <xdr:sp macro="" textlink="">
      <xdr:nvSpPr>
        <xdr:cNvPr id="242" name="テキスト ボックス 241"/>
        <xdr:cNvSpPr txBox="1"/>
      </xdr:nvSpPr>
      <xdr:spPr>
        <a:xfrm>
          <a:off x="3530111" y="1609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15799</xdr:rowOff>
    </xdr:from>
    <xdr:to>
      <xdr:col>15</xdr:col>
      <xdr:colOff>50800</xdr:colOff>
      <xdr:row>99</xdr:row>
      <xdr:rowOff>35097</xdr:rowOff>
    </xdr:to>
    <xdr:cxnSp macro="">
      <xdr:nvCxnSpPr>
        <xdr:cNvPr id="243" name="直線コネクタ 242"/>
        <xdr:cNvCxnSpPr/>
      </xdr:nvCxnSpPr>
      <xdr:spPr>
        <a:xfrm>
          <a:off x="2019300" y="16989349"/>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139345</xdr:rowOff>
    </xdr:from>
    <xdr:to>
      <xdr:col>15</xdr:col>
      <xdr:colOff>101600</xdr:colOff>
      <xdr:row>96</xdr:row>
      <xdr:rowOff>69495</xdr:rowOff>
    </xdr:to>
    <xdr:sp macro="" textlink="">
      <xdr:nvSpPr>
        <xdr:cNvPr id="244" name="フローチャート: 判断 243"/>
        <xdr:cNvSpPr/>
      </xdr:nvSpPr>
      <xdr:spPr>
        <a:xfrm>
          <a:off x="2857500" y="164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86022</xdr:rowOff>
    </xdr:from>
    <xdr:ext cx="534377" cy="259045"/>
    <xdr:sp macro="" textlink="">
      <xdr:nvSpPr>
        <xdr:cNvPr id="245" name="テキスト ボックス 244"/>
        <xdr:cNvSpPr txBox="1"/>
      </xdr:nvSpPr>
      <xdr:spPr>
        <a:xfrm>
          <a:off x="2641111" y="162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13303</xdr:rowOff>
    </xdr:from>
    <xdr:to>
      <xdr:col>10</xdr:col>
      <xdr:colOff>114300</xdr:colOff>
      <xdr:row>99</xdr:row>
      <xdr:rowOff>15799</xdr:rowOff>
    </xdr:to>
    <xdr:cxnSp macro="">
      <xdr:nvCxnSpPr>
        <xdr:cNvPr id="246" name="直線コネクタ 245"/>
        <xdr:cNvCxnSpPr/>
      </xdr:nvCxnSpPr>
      <xdr:spPr>
        <a:xfrm>
          <a:off x="1130300" y="16986853"/>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64878</xdr:rowOff>
    </xdr:from>
    <xdr:to>
      <xdr:col>10</xdr:col>
      <xdr:colOff>165100</xdr:colOff>
      <xdr:row>96</xdr:row>
      <xdr:rowOff>166478</xdr:rowOff>
    </xdr:to>
    <xdr:sp macro="" textlink="">
      <xdr:nvSpPr>
        <xdr:cNvPr id="247" name="フローチャート: 判断 246"/>
        <xdr:cNvSpPr/>
      </xdr:nvSpPr>
      <xdr:spPr>
        <a:xfrm>
          <a:off x="1968500" y="165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11555</xdr:rowOff>
    </xdr:from>
    <xdr:ext cx="534377" cy="259045"/>
    <xdr:sp macro="" textlink="">
      <xdr:nvSpPr>
        <xdr:cNvPr id="248" name="テキスト ボックス 247"/>
        <xdr:cNvSpPr txBox="1"/>
      </xdr:nvSpPr>
      <xdr:spPr>
        <a:xfrm>
          <a:off x="1752111" y="162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94938</xdr:rowOff>
    </xdr:from>
    <xdr:to>
      <xdr:col>6</xdr:col>
      <xdr:colOff>38100</xdr:colOff>
      <xdr:row>97</xdr:row>
      <xdr:rowOff>25088</xdr:rowOff>
    </xdr:to>
    <xdr:sp macro="" textlink="">
      <xdr:nvSpPr>
        <xdr:cNvPr id="249" name="フローチャート: 判断 248"/>
        <xdr:cNvSpPr/>
      </xdr:nvSpPr>
      <xdr:spPr>
        <a:xfrm>
          <a:off x="1079500" y="1655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41615</xdr:rowOff>
    </xdr:from>
    <xdr:ext cx="534377" cy="259045"/>
    <xdr:sp macro="" textlink="">
      <xdr:nvSpPr>
        <xdr:cNvPr id="250" name="テキスト ボックス 249"/>
        <xdr:cNvSpPr txBox="1"/>
      </xdr:nvSpPr>
      <xdr:spPr>
        <a:xfrm>
          <a:off x="863111" y="1632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83813</xdr:rowOff>
    </xdr:from>
    <xdr:to>
      <xdr:col>24</xdr:col>
      <xdr:colOff>114300</xdr:colOff>
      <xdr:row>99</xdr:row>
      <xdr:rowOff>13963</xdr:rowOff>
    </xdr:to>
    <xdr:sp macro="" textlink="">
      <xdr:nvSpPr>
        <xdr:cNvPr id="256" name="楕円 255"/>
        <xdr:cNvSpPr/>
      </xdr:nvSpPr>
      <xdr:spPr>
        <a:xfrm>
          <a:off x="4584700" y="1688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170190</xdr:rowOff>
    </xdr:from>
    <xdr:ext cx="534377" cy="259045"/>
    <xdr:sp macro="" textlink="">
      <xdr:nvSpPr>
        <xdr:cNvPr id="257" name="衛生費該当値テキスト"/>
        <xdr:cNvSpPr txBox="1"/>
      </xdr:nvSpPr>
      <xdr:spPr>
        <a:xfrm>
          <a:off x="4686300" y="1680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62021</xdr:rowOff>
    </xdr:from>
    <xdr:to>
      <xdr:col>20</xdr:col>
      <xdr:colOff>38100</xdr:colOff>
      <xdr:row>98</xdr:row>
      <xdr:rowOff>163621</xdr:rowOff>
    </xdr:to>
    <xdr:sp macro="" textlink="">
      <xdr:nvSpPr>
        <xdr:cNvPr id="258" name="楕円 257"/>
        <xdr:cNvSpPr/>
      </xdr:nvSpPr>
      <xdr:spPr>
        <a:xfrm>
          <a:off x="3746500" y="168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154748</xdr:rowOff>
    </xdr:from>
    <xdr:ext cx="534377" cy="259045"/>
    <xdr:sp macro="" textlink="">
      <xdr:nvSpPr>
        <xdr:cNvPr id="259" name="テキスト ボックス 258"/>
        <xdr:cNvSpPr txBox="1"/>
      </xdr:nvSpPr>
      <xdr:spPr>
        <a:xfrm>
          <a:off x="3530111" y="169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155747</xdr:rowOff>
    </xdr:from>
    <xdr:to>
      <xdr:col>15</xdr:col>
      <xdr:colOff>101600</xdr:colOff>
      <xdr:row>99</xdr:row>
      <xdr:rowOff>85897</xdr:rowOff>
    </xdr:to>
    <xdr:sp macro="" textlink="">
      <xdr:nvSpPr>
        <xdr:cNvPr id="260" name="楕円 259"/>
        <xdr:cNvSpPr/>
      </xdr:nvSpPr>
      <xdr:spPr>
        <a:xfrm>
          <a:off x="2857500" y="169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77024</xdr:rowOff>
    </xdr:from>
    <xdr:ext cx="534377" cy="259045"/>
    <xdr:sp macro="" textlink="">
      <xdr:nvSpPr>
        <xdr:cNvPr id="261" name="テキスト ボックス 260"/>
        <xdr:cNvSpPr txBox="1"/>
      </xdr:nvSpPr>
      <xdr:spPr>
        <a:xfrm>
          <a:off x="2641111" y="170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136449</xdr:rowOff>
    </xdr:from>
    <xdr:to>
      <xdr:col>10</xdr:col>
      <xdr:colOff>165100</xdr:colOff>
      <xdr:row>99</xdr:row>
      <xdr:rowOff>66599</xdr:rowOff>
    </xdr:to>
    <xdr:sp macro="" textlink="">
      <xdr:nvSpPr>
        <xdr:cNvPr id="262" name="楕円 261"/>
        <xdr:cNvSpPr/>
      </xdr:nvSpPr>
      <xdr:spPr>
        <a:xfrm>
          <a:off x="1968500" y="169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57726</xdr:rowOff>
    </xdr:from>
    <xdr:ext cx="534377" cy="259045"/>
    <xdr:sp macro="" textlink="">
      <xdr:nvSpPr>
        <xdr:cNvPr id="263" name="テキスト ボックス 262"/>
        <xdr:cNvSpPr txBox="1"/>
      </xdr:nvSpPr>
      <xdr:spPr>
        <a:xfrm>
          <a:off x="1752111" y="1703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133953</xdr:rowOff>
    </xdr:from>
    <xdr:to>
      <xdr:col>6</xdr:col>
      <xdr:colOff>38100</xdr:colOff>
      <xdr:row>99</xdr:row>
      <xdr:rowOff>64103</xdr:rowOff>
    </xdr:to>
    <xdr:sp macro="" textlink="">
      <xdr:nvSpPr>
        <xdr:cNvPr id="264" name="楕円 263"/>
        <xdr:cNvSpPr/>
      </xdr:nvSpPr>
      <xdr:spPr>
        <a:xfrm>
          <a:off x="1079500" y="1693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55230</xdr:rowOff>
    </xdr:from>
    <xdr:ext cx="534377" cy="259045"/>
    <xdr:sp macro="" textlink="">
      <xdr:nvSpPr>
        <xdr:cNvPr id="265" name="テキスト ボックス 264"/>
        <xdr:cNvSpPr txBox="1"/>
      </xdr:nvSpPr>
      <xdr:spPr>
        <a:xfrm>
          <a:off x="863111" y="1702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9" name="テキスト ボックス 278"/>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1" name="テキスト ボックス 280"/>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3" name="テキスト ボックス 282"/>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100511</xdr:rowOff>
    </xdr:from>
    <xdr:to>
      <xdr:col>54</xdr:col>
      <xdr:colOff>189865</xdr:colOff>
      <xdr:row>39</xdr:row>
      <xdr:rowOff>98878</xdr:rowOff>
    </xdr:to>
    <xdr:cxnSp macro="">
      <xdr:nvCxnSpPr>
        <xdr:cNvPr id="291" name="直線コネクタ 290"/>
        <xdr:cNvCxnSpPr/>
      </xdr:nvCxnSpPr>
      <xdr:spPr>
        <a:xfrm flipV="1">
          <a:off x="10475595" y="5586911"/>
          <a:ext cx="1270" cy="1198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47188</xdr:rowOff>
    </xdr:from>
    <xdr:ext cx="469744" cy="259045"/>
    <xdr:sp macro="" textlink="">
      <xdr:nvSpPr>
        <xdr:cNvPr id="294" name="労働費最大値テキスト"/>
        <xdr:cNvSpPr txBox="1"/>
      </xdr:nvSpPr>
      <xdr:spPr>
        <a:xfrm>
          <a:off x="10528300" y="536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100511</xdr:rowOff>
    </xdr:from>
    <xdr:to>
      <xdr:col>55</xdr:col>
      <xdr:colOff>88900</xdr:colOff>
      <xdr:row>32</xdr:row>
      <xdr:rowOff>100511</xdr:rowOff>
    </xdr:to>
    <xdr:cxnSp macro="">
      <xdr:nvCxnSpPr>
        <xdr:cNvPr id="295" name="直線コネクタ 294"/>
        <xdr:cNvCxnSpPr/>
      </xdr:nvCxnSpPr>
      <xdr:spPr>
        <a:xfrm>
          <a:off x="10388600" y="55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106334</xdr:rowOff>
    </xdr:from>
    <xdr:ext cx="378565" cy="259045"/>
    <xdr:sp macro="" textlink="">
      <xdr:nvSpPr>
        <xdr:cNvPr id="297" name="労働費平均値テキスト"/>
        <xdr:cNvSpPr txBox="1"/>
      </xdr:nvSpPr>
      <xdr:spPr>
        <a:xfrm>
          <a:off x="10528300" y="61070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83457</xdr:rowOff>
    </xdr:from>
    <xdr:to>
      <xdr:col>55</xdr:col>
      <xdr:colOff>50800</xdr:colOff>
      <xdr:row>37</xdr:row>
      <xdr:rowOff>13607</xdr:rowOff>
    </xdr:to>
    <xdr:sp macro="" textlink="">
      <xdr:nvSpPr>
        <xdr:cNvPr id="298" name="フローチャート: 判断 297"/>
        <xdr:cNvSpPr/>
      </xdr:nvSpPr>
      <xdr:spPr>
        <a:xfrm>
          <a:off x="10426700" y="625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96701</xdr:rowOff>
    </xdr:from>
    <xdr:to>
      <xdr:col>50</xdr:col>
      <xdr:colOff>114300</xdr:colOff>
      <xdr:row>39</xdr:row>
      <xdr:rowOff>98878</xdr:rowOff>
    </xdr:to>
    <xdr:cxnSp macro="">
      <xdr:nvCxnSpPr>
        <xdr:cNvPr id="299" name="直線コネクタ 298"/>
        <xdr:cNvCxnSpPr/>
      </xdr:nvCxnSpPr>
      <xdr:spPr>
        <a:xfrm>
          <a:off x="8750300" y="678325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125367</xdr:rowOff>
    </xdr:from>
    <xdr:to>
      <xdr:col>50</xdr:col>
      <xdr:colOff>165100</xdr:colOff>
      <xdr:row>36</xdr:row>
      <xdr:rowOff>55517</xdr:rowOff>
    </xdr:to>
    <xdr:sp macro="" textlink="">
      <xdr:nvSpPr>
        <xdr:cNvPr id="300" name="フローチャート: 判断 299"/>
        <xdr:cNvSpPr/>
      </xdr:nvSpPr>
      <xdr:spPr>
        <a:xfrm>
          <a:off x="9588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72044</xdr:rowOff>
    </xdr:from>
    <xdr:ext cx="378565" cy="259045"/>
    <xdr:sp macro="" textlink="">
      <xdr:nvSpPr>
        <xdr:cNvPr id="301" name="テキスト ボックス 300"/>
        <xdr:cNvSpPr txBox="1"/>
      </xdr:nvSpPr>
      <xdr:spPr>
        <a:xfrm>
          <a:off x="9450017" y="5901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116296</xdr:rowOff>
    </xdr:from>
    <xdr:to>
      <xdr:col>45</xdr:col>
      <xdr:colOff>177800</xdr:colOff>
      <xdr:row>39</xdr:row>
      <xdr:rowOff>96701</xdr:rowOff>
    </xdr:to>
    <xdr:cxnSp macro="">
      <xdr:nvCxnSpPr>
        <xdr:cNvPr id="302" name="直線コネクタ 301"/>
        <xdr:cNvCxnSpPr/>
      </xdr:nvCxnSpPr>
      <xdr:spPr>
        <a:xfrm>
          <a:off x="7861300" y="6117046"/>
          <a:ext cx="889000" cy="66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128089</xdr:rowOff>
    </xdr:from>
    <xdr:to>
      <xdr:col>46</xdr:col>
      <xdr:colOff>38100</xdr:colOff>
      <xdr:row>35</xdr:row>
      <xdr:rowOff>58239</xdr:rowOff>
    </xdr:to>
    <xdr:sp macro="" textlink="">
      <xdr:nvSpPr>
        <xdr:cNvPr id="303" name="フローチャート: 判断 302"/>
        <xdr:cNvSpPr/>
      </xdr:nvSpPr>
      <xdr:spPr>
        <a:xfrm>
          <a:off x="86995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74766</xdr:rowOff>
    </xdr:from>
    <xdr:ext cx="378565" cy="259045"/>
    <xdr:sp macro="" textlink="">
      <xdr:nvSpPr>
        <xdr:cNvPr id="304" name="テキスト ボックス 303"/>
        <xdr:cNvSpPr txBox="1"/>
      </xdr:nvSpPr>
      <xdr:spPr>
        <a:xfrm>
          <a:off x="8561017" y="573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116296</xdr:rowOff>
    </xdr:from>
    <xdr:to>
      <xdr:col>41</xdr:col>
      <xdr:colOff>50800</xdr:colOff>
      <xdr:row>38</xdr:row>
      <xdr:rowOff>71120</xdr:rowOff>
    </xdr:to>
    <xdr:cxnSp macro="">
      <xdr:nvCxnSpPr>
        <xdr:cNvPr id="305" name="直線コネクタ 304"/>
        <xdr:cNvCxnSpPr/>
      </xdr:nvCxnSpPr>
      <xdr:spPr>
        <a:xfrm flipV="1">
          <a:off x="6972300" y="6117046"/>
          <a:ext cx="889000" cy="46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152037</xdr:rowOff>
    </xdr:from>
    <xdr:to>
      <xdr:col>41</xdr:col>
      <xdr:colOff>101600</xdr:colOff>
      <xdr:row>33</xdr:row>
      <xdr:rowOff>82187</xdr:rowOff>
    </xdr:to>
    <xdr:sp macro="" textlink="">
      <xdr:nvSpPr>
        <xdr:cNvPr id="306" name="フローチャート: 判断 305"/>
        <xdr:cNvSpPr/>
      </xdr:nvSpPr>
      <xdr:spPr>
        <a:xfrm>
          <a:off x="7810500" y="563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98714</xdr:rowOff>
    </xdr:from>
    <xdr:ext cx="469744" cy="259045"/>
    <xdr:sp macro="" textlink="">
      <xdr:nvSpPr>
        <xdr:cNvPr id="307" name="テキスト ボックス 306"/>
        <xdr:cNvSpPr txBox="1"/>
      </xdr:nvSpPr>
      <xdr:spPr>
        <a:xfrm>
          <a:off x="7626428" y="541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101963</xdr:rowOff>
    </xdr:from>
    <xdr:to>
      <xdr:col>36</xdr:col>
      <xdr:colOff>165100</xdr:colOff>
      <xdr:row>31</xdr:row>
      <xdr:rowOff>32113</xdr:rowOff>
    </xdr:to>
    <xdr:sp macro="" textlink="">
      <xdr:nvSpPr>
        <xdr:cNvPr id="308" name="フローチャート: 判断 307"/>
        <xdr:cNvSpPr/>
      </xdr:nvSpPr>
      <xdr:spPr>
        <a:xfrm>
          <a:off x="6921500" y="524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48640</xdr:rowOff>
    </xdr:from>
    <xdr:ext cx="469744" cy="259045"/>
    <xdr:sp macro="" textlink="">
      <xdr:nvSpPr>
        <xdr:cNvPr id="309" name="テキスト ボックス 308"/>
        <xdr:cNvSpPr txBox="1"/>
      </xdr:nvSpPr>
      <xdr:spPr>
        <a:xfrm>
          <a:off x="6737428" y="50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45901</xdr:rowOff>
    </xdr:from>
    <xdr:to>
      <xdr:col>46</xdr:col>
      <xdr:colOff>38100</xdr:colOff>
      <xdr:row>39</xdr:row>
      <xdr:rowOff>147501</xdr:rowOff>
    </xdr:to>
    <xdr:sp macro="" textlink="">
      <xdr:nvSpPr>
        <xdr:cNvPr id="319" name="楕円 318"/>
        <xdr:cNvSpPr/>
      </xdr:nvSpPr>
      <xdr:spPr>
        <a:xfrm>
          <a:off x="8699500" y="67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138628</xdr:rowOff>
    </xdr:from>
    <xdr:ext cx="249299" cy="259045"/>
    <xdr:sp macro="" textlink="">
      <xdr:nvSpPr>
        <xdr:cNvPr id="320" name="テキスト ボックス 319"/>
        <xdr:cNvSpPr txBox="1"/>
      </xdr:nvSpPr>
      <xdr:spPr>
        <a:xfrm>
          <a:off x="8625650" y="682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65496</xdr:rowOff>
    </xdr:from>
    <xdr:to>
      <xdr:col>41</xdr:col>
      <xdr:colOff>101600</xdr:colOff>
      <xdr:row>35</xdr:row>
      <xdr:rowOff>167096</xdr:rowOff>
    </xdr:to>
    <xdr:sp macro="" textlink="">
      <xdr:nvSpPr>
        <xdr:cNvPr id="321" name="楕円 320"/>
        <xdr:cNvSpPr/>
      </xdr:nvSpPr>
      <xdr:spPr>
        <a:xfrm>
          <a:off x="7810500" y="60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158223</xdr:rowOff>
    </xdr:from>
    <xdr:ext cx="378565" cy="259045"/>
    <xdr:sp macro="" textlink="">
      <xdr:nvSpPr>
        <xdr:cNvPr id="322" name="テキスト ボックス 321"/>
        <xdr:cNvSpPr txBox="1"/>
      </xdr:nvSpPr>
      <xdr:spPr>
        <a:xfrm>
          <a:off x="7672017" y="61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20320</xdr:rowOff>
    </xdr:from>
    <xdr:to>
      <xdr:col>36</xdr:col>
      <xdr:colOff>165100</xdr:colOff>
      <xdr:row>38</xdr:row>
      <xdr:rowOff>121920</xdr:rowOff>
    </xdr:to>
    <xdr:sp macro="" textlink="">
      <xdr:nvSpPr>
        <xdr:cNvPr id="323" name="楕円 322"/>
        <xdr:cNvSpPr/>
      </xdr:nvSpPr>
      <xdr:spPr>
        <a:xfrm>
          <a:off x="6921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113047</xdr:rowOff>
    </xdr:from>
    <xdr:ext cx="378565" cy="259045"/>
    <xdr:sp macro="" textlink="">
      <xdr:nvSpPr>
        <xdr:cNvPr id="324" name="テキスト ボックス 323"/>
        <xdr:cNvSpPr txBox="1"/>
      </xdr:nvSpPr>
      <xdr:spPr>
        <a:xfrm>
          <a:off x="6783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152730</xdr:rowOff>
    </xdr:from>
    <xdr:to>
      <xdr:col>54</xdr:col>
      <xdr:colOff>189865</xdr:colOff>
      <xdr:row>59</xdr:row>
      <xdr:rowOff>16965</xdr:rowOff>
    </xdr:to>
    <xdr:cxnSp macro="">
      <xdr:nvCxnSpPr>
        <xdr:cNvPr id="347" name="直線コネクタ 346"/>
        <xdr:cNvCxnSpPr/>
      </xdr:nvCxnSpPr>
      <xdr:spPr>
        <a:xfrm flipV="1">
          <a:off x="10475595" y="8725230"/>
          <a:ext cx="1270" cy="140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20792</xdr:rowOff>
    </xdr:from>
    <xdr:ext cx="534377" cy="259045"/>
    <xdr:sp macro="" textlink="">
      <xdr:nvSpPr>
        <xdr:cNvPr id="348" name="農林水産業費最小値テキスト"/>
        <xdr:cNvSpPr txBox="1"/>
      </xdr:nvSpPr>
      <xdr:spPr>
        <a:xfrm>
          <a:off x="10528300" y="1013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16965</xdr:rowOff>
    </xdr:from>
    <xdr:to>
      <xdr:col>55</xdr:col>
      <xdr:colOff>88900</xdr:colOff>
      <xdr:row>59</xdr:row>
      <xdr:rowOff>16965</xdr:rowOff>
    </xdr:to>
    <xdr:cxnSp macro="">
      <xdr:nvCxnSpPr>
        <xdr:cNvPr id="349" name="直線コネクタ 348"/>
        <xdr:cNvCxnSpPr/>
      </xdr:nvCxnSpPr>
      <xdr:spPr>
        <a:xfrm>
          <a:off x="10388600" y="1013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99407</xdr:rowOff>
    </xdr:from>
    <xdr:ext cx="534377" cy="259045"/>
    <xdr:sp macro="" textlink="">
      <xdr:nvSpPr>
        <xdr:cNvPr id="350" name="農林水産業費最大値テキスト"/>
        <xdr:cNvSpPr txBox="1"/>
      </xdr:nvSpPr>
      <xdr:spPr>
        <a:xfrm>
          <a:off x="10528300" y="85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79,430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152730</xdr:rowOff>
    </xdr:from>
    <xdr:to>
      <xdr:col>55</xdr:col>
      <xdr:colOff>88900</xdr:colOff>
      <xdr:row>50</xdr:row>
      <xdr:rowOff>152730</xdr:rowOff>
    </xdr:to>
    <xdr:cxnSp macro="">
      <xdr:nvCxnSpPr>
        <xdr:cNvPr id="351" name="直線コネクタ 350"/>
        <xdr:cNvCxnSpPr/>
      </xdr:nvCxnSpPr>
      <xdr:spPr>
        <a:xfrm>
          <a:off x="10388600" y="872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16965</xdr:rowOff>
    </xdr:from>
    <xdr:to>
      <xdr:col>55</xdr:col>
      <xdr:colOff>0</xdr:colOff>
      <xdr:row>59</xdr:row>
      <xdr:rowOff>17170</xdr:rowOff>
    </xdr:to>
    <xdr:cxnSp macro="">
      <xdr:nvCxnSpPr>
        <xdr:cNvPr id="352" name="直線コネクタ 351"/>
        <xdr:cNvCxnSpPr/>
      </xdr:nvCxnSpPr>
      <xdr:spPr>
        <a:xfrm flipV="1">
          <a:off x="9639300" y="10132515"/>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59245</xdr:rowOff>
    </xdr:from>
    <xdr:ext cx="534377" cy="259045"/>
    <xdr:sp macro="" textlink="">
      <xdr:nvSpPr>
        <xdr:cNvPr id="353" name="農林水産業費平均値テキスト"/>
        <xdr:cNvSpPr txBox="1"/>
      </xdr:nvSpPr>
      <xdr:spPr>
        <a:xfrm>
          <a:off x="10528300" y="9146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36368</xdr:rowOff>
    </xdr:from>
    <xdr:to>
      <xdr:col>55</xdr:col>
      <xdr:colOff>50800</xdr:colOff>
      <xdr:row>54</xdr:row>
      <xdr:rowOff>137968</xdr:rowOff>
    </xdr:to>
    <xdr:sp macro="" textlink="">
      <xdr:nvSpPr>
        <xdr:cNvPr id="354" name="フローチャート: 判断 353"/>
        <xdr:cNvSpPr/>
      </xdr:nvSpPr>
      <xdr:spPr>
        <a:xfrm>
          <a:off x="10426700" y="929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152547</xdr:rowOff>
    </xdr:from>
    <xdr:to>
      <xdr:col>50</xdr:col>
      <xdr:colOff>114300</xdr:colOff>
      <xdr:row>59</xdr:row>
      <xdr:rowOff>17170</xdr:rowOff>
    </xdr:to>
    <xdr:cxnSp macro="">
      <xdr:nvCxnSpPr>
        <xdr:cNvPr id="355" name="直線コネクタ 354"/>
        <xdr:cNvCxnSpPr/>
      </xdr:nvCxnSpPr>
      <xdr:spPr>
        <a:xfrm>
          <a:off x="8750300" y="10096647"/>
          <a:ext cx="8890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74909</xdr:rowOff>
    </xdr:from>
    <xdr:to>
      <xdr:col>50</xdr:col>
      <xdr:colOff>165100</xdr:colOff>
      <xdr:row>54</xdr:row>
      <xdr:rowOff>5059</xdr:rowOff>
    </xdr:to>
    <xdr:sp macro="" textlink="">
      <xdr:nvSpPr>
        <xdr:cNvPr id="356" name="フローチャート: 判断 355"/>
        <xdr:cNvSpPr/>
      </xdr:nvSpPr>
      <xdr:spPr>
        <a:xfrm>
          <a:off x="9588500" y="91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21586</xdr:rowOff>
    </xdr:from>
    <xdr:ext cx="534377" cy="259045"/>
    <xdr:sp macro="" textlink="">
      <xdr:nvSpPr>
        <xdr:cNvPr id="357" name="テキスト ボックス 356"/>
        <xdr:cNvSpPr txBox="1"/>
      </xdr:nvSpPr>
      <xdr:spPr>
        <a:xfrm>
          <a:off x="9372111" y="893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152547</xdr:rowOff>
    </xdr:from>
    <xdr:to>
      <xdr:col>45</xdr:col>
      <xdr:colOff>177800</xdr:colOff>
      <xdr:row>59</xdr:row>
      <xdr:rowOff>10244</xdr:rowOff>
    </xdr:to>
    <xdr:cxnSp macro="">
      <xdr:nvCxnSpPr>
        <xdr:cNvPr id="358" name="直線コネクタ 357"/>
        <xdr:cNvCxnSpPr/>
      </xdr:nvCxnSpPr>
      <xdr:spPr>
        <a:xfrm flipV="1">
          <a:off x="7861300" y="10096647"/>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20320</xdr:rowOff>
    </xdr:from>
    <xdr:to>
      <xdr:col>46</xdr:col>
      <xdr:colOff>38100</xdr:colOff>
      <xdr:row>53</xdr:row>
      <xdr:rowOff>121920</xdr:rowOff>
    </xdr:to>
    <xdr:sp macro="" textlink="">
      <xdr:nvSpPr>
        <xdr:cNvPr id="359" name="フローチャート: 判断 358"/>
        <xdr:cNvSpPr/>
      </xdr:nvSpPr>
      <xdr:spPr>
        <a:xfrm>
          <a:off x="8699500" y="910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138447</xdr:rowOff>
    </xdr:from>
    <xdr:ext cx="534377" cy="259045"/>
    <xdr:sp macro="" textlink="">
      <xdr:nvSpPr>
        <xdr:cNvPr id="360" name="テキスト ボックス 359"/>
        <xdr:cNvSpPr txBox="1"/>
      </xdr:nvSpPr>
      <xdr:spPr>
        <a:xfrm>
          <a:off x="8483111" y="888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121000</xdr:rowOff>
    </xdr:from>
    <xdr:to>
      <xdr:col>41</xdr:col>
      <xdr:colOff>50800</xdr:colOff>
      <xdr:row>59</xdr:row>
      <xdr:rowOff>10244</xdr:rowOff>
    </xdr:to>
    <xdr:cxnSp macro="">
      <xdr:nvCxnSpPr>
        <xdr:cNvPr id="361" name="直線コネクタ 360"/>
        <xdr:cNvCxnSpPr/>
      </xdr:nvCxnSpPr>
      <xdr:spPr>
        <a:xfrm>
          <a:off x="6972300" y="10065100"/>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88717</xdr:rowOff>
    </xdr:from>
    <xdr:to>
      <xdr:col>41</xdr:col>
      <xdr:colOff>101600</xdr:colOff>
      <xdr:row>56</xdr:row>
      <xdr:rowOff>18867</xdr:rowOff>
    </xdr:to>
    <xdr:sp macro="" textlink="">
      <xdr:nvSpPr>
        <xdr:cNvPr id="362" name="フローチャート: 判断 361"/>
        <xdr:cNvSpPr/>
      </xdr:nvSpPr>
      <xdr:spPr>
        <a:xfrm>
          <a:off x="7810500" y="951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35394</xdr:rowOff>
    </xdr:from>
    <xdr:ext cx="534377" cy="259045"/>
    <xdr:sp macro="" textlink="">
      <xdr:nvSpPr>
        <xdr:cNvPr id="363" name="テキスト ボックス 362"/>
        <xdr:cNvSpPr txBox="1"/>
      </xdr:nvSpPr>
      <xdr:spPr>
        <a:xfrm>
          <a:off x="7594111" y="929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56782</xdr:rowOff>
    </xdr:from>
    <xdr:to>
      <xdr:col>36</xdr:col>
      <xdr:colOff>165100</xdr:colOff>
      <xdr:row>54</xdr:row>
      <xdr:rowOff>158382</xdr:rowOff>
    </xdr:to>
    <xdr:sp macro="" textlink="">
      <xdr:nvSpPr>
        <xdr:cNvPr id="364" name="フローチャート: 判断 363"/>
        <xdr:cNvSpPr/>
      </xdr:nvSpPr>
      <xdr:spPr>
        <a:xfrm>
          <a:off x="6921500" y="931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3459</xdr:rowOff>
    </xdr:from>
    <xdr:ext cx="534377" cy="259045"/>
    <xdr:sp macro="" textlink="">
      <xdr:nvSpPr>
        <xdr:cNvPr id="365" name="テキスト ボックス 364"/>
        <xdr:cNvSpPr txBox="1"/>
      </xdr:nvSpPr>
      <xdr:spPr>
        <a:xfrm>
          <a:off x="6705111" y="90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137615</xdr:rowOff>
    </xdr:from>
    <xdr:to>
      <xdr:col>55</xdr:col>
      <xdr:colOff>50800</xdr:colOff>
      <xdr:row>59</xdr:row>
      <xdr:rowOff>67765</xdr:rowOff>
    </xdr:to>
    <xdr:sp macro="" textlink="">
      <xdr:nvSpPr>
        <xdr:cNvPr id="371" name="楕円 370"/>
        <xdr:cNvSpPr/>
      </xdr:nvSpPr>
      <xdr:spPr>
        <a:xfrm>
          <a:off x="10426700" y="100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52542</xdr:rowOff>
    </xdr:from>
    <xdr:ext cx="534377" cy="259045"/>
    <xdr:sp macro="" textlink="">
      <xdr:nvSpPr>
        <xdr:cNvPr id="372" name="農林水産業費該当値テキスト"/>
        <xdr:cNvSpPr txBox="1"/>
      </xdr:nvSpPr>
      <xdr:spPr>
        <a:xfrm>
          <a:off x="10528300" y="999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137820</xdr:rowOff>
    </xdr:from>
    <xdr:to>
      <xdr:col>50</xdr:col>
      <xdr:colOff>165100</xdr:colOff>
      <xdr:row>59</xdr:row>
      <xdr:rowOff>67970</xdr:rowOff>
    </xdr:to>
    <xdr:sp macro="" textlink="">
      <xdr:nvSpPr>
        <xdr:cNvPr id="373" name="楕円 372"/>
        <xdr:cNvSpPr/>
      </xdr:nvSpPr>
      <xdr:spPr>
        <a:xfrm>
          <a:off x="9588500" y="100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59097</xdr:rowOff>
    </xdr:from>
    <xdr:ext cx="534377" cy="259045"/>
    <xdr:sp macro="" textlink="">
      <xdr:nvSpPr>
        <xdr:cNvPr id="374" name="テキスト ボックス 373"/>
        <xdr:cNvSpPr txBox="1"/>
      </xdr:nvSpPr>
      <xdr:spPr>
        <a:xfrm>
          <a:off x="9372111" y="101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101747</xdr:rowOff>
    </xdr:from>
    <xdr:to>
      <xdr:col>46</xdr:col>
      <xdr:colOff>38100</xdr:colOff>
      <xdr:row>59</xdr:row>
      <xdr:rowOff>31897</xdr:rowOff>
    </xdr:to>
    <xdr:sp macro="" textlink="">
      <xdr:nvSpPr>
        <xdr:cNvPr id="375" name="楕円 374"/>
        <xdr:cNvSpPr/>
      </xdr:nvSpPr>
      <xdr:spPr>
        <a:xfrm>
          <a:off x="8699500" y="1004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23024</xdr:rowOff>
    </xdr:from>
    <xdr:ext cx="534377" cy="259045"/>
    <xdr:sp macro="" textlink="">
      <xdr:nvSpPr>
        <xdr:cNvPr id="376" name="テキスト ボックス 375"/>
        <xdr:cNvSpPr txBox="1"/>
      </xdr:nvSpPr>
      <xdr:spPr>
        <a:xfrm>
          <a:off x="8483111" y="1013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130894</xdr:rowOff>
    </xdr:from>
    <xdr:to>
      <xdr:col>41</xdr:col>
      <xdr:colOff>101600</xdr:colOff>
      <xdr:row>59</xdr:row>
      <xdr:rowOff>61044</xdr:rowOff>
    </xdr:to>
    <xdr:sp macro="" textlink="">
      <xdr:nvSpPr>
        <xdr:cNvPr id="377" name="楕円 376"/>
        <xdr:cNvSpPr/>
      </xdr:nvSpPr>
      <xdr:spPr>
        <a:xfrm>
          <a:off x="7810500" y="100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52171</xdr:rowOff>
    </xdr:from>
    <xdr:ext cx="534377" cy="259045"/>
    <xdr:sp macro="" textlink="">
      <xdr:nvSpPr>
        <xdr:cNvPr id="378" name="テキスト ボックス 377"/>
        <xdr:cNvSpPr txBox="1"/>
      </xdr:nvSpPr>
      <xdr:spPr>
        <a:xfrm>
          <a:off x="7594111" y="101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70200</xdr:rowOff>
    </xdr:from>
    <xdr:to>
      <xdr:col>36</xdr:col>
      <xdr:colOff>165100</xdr:colOff>
      <xdr:row>59</xdr:row>
      <xdr:rowOff>350</xdr:rowOff>
    </xdr:to>
    <xdr:sp macro="" textlink="">
      <xdr:nvSpPr>
        <xdr:cNvPr id="379" name="楕円 378"/>
        <xdr:cNvSpPr/>
      </xdr:nvSpPr>
      <xdr:spPr>
        <a:xfrm>
          <a:off x="69215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162927</xdr:rowOff>
    </xdr:from>
    <xdr:ext cx="534377" cy="259045"/>
    <xdr:sp macro="" textlink="">
      <xdr:nvSpPr>
        <xdr:cNvPr id="380" name="テキスト ボックス 379"/>
        <xdr:cNvSpPr txBox="1"/>
      </xdr:nvSpPr>
      <xdr:spPr>
        <a:xfrm>
          <a:off x="6705111" y="1010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94" name="テキスト ボックス 393"/>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160762</xdr:rowOff>
    </xdr:from>
    <xdr:ext cx="467179" cy="259045"/>
    <xdr:sp macro="" textlink="">
      <xdr:nvSpPr>
        <xdr:cNvPr id="396" name="テキスト ボックス 395"/>
        <xdr:cNvSpPr txBox="1"/>
      </xdr:nvSpPr>
      <xdr:spPr>
        <a:xfrm>
          <a:off x="6136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5642</xdr:rowOff>
    </xdr:from>
    <xdr:ext cx="467179" cy="259045"/>
    <xdr:sp macro="" textlink="">
      <xdr:nvSpPr>
        <xdr:cNvPr id="398" name="テキスト ボックス 397"/>
        <xdr:cNvSpPr txBox="1"/>
      </xdr:nvSpPr>
      <xdr:spPr>
        <a:xfrm>
          <a:off x="6136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91803</xdr:rowOff>
    </xdr:from>
    <xdr:to>
      <xdr:col>54</xdr:col>
      <xdr:colOff>189865</xdr:colOff>
      <xdr:row>78</xdr:row>
      <xdr:rowOff>29645</xdr:rowOff>
    </xdr:to>
    <xdr:cxnSp macro="">
      <xdr:nvCxnSpPr>
        <xdr:cNvPr id="406" name="直線コネクタ 405"/>
        <xdr:cNvCxnSpPr/>
      </xdr:nvCxnSpPr>
      <xdr:spPr>
        <a:xfrm flipV="1">
          <a:off x="10475595" y="12093303"/>
          <a:ext cx="1270" cy="1309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33472</xdr:rowOff>
    </xdr:from>
    <xdr:ext cx="469744" cy="259045"/>
    <xdr:sp macro="" textlink="">
      <xdr:nvSpPr>
        <xdr:cNvPr id="407" name="商工費最小値テキスト"/>
        <xdr:cNvSpPr txBox="1"/>
      </xdr:nvSpPr>
      <xdr:spPr>
        <a:xfrm>
          <a:off x="10528300" y="134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29645</xdr:rowOff>
    </xdr:from>
    <xdr:to>
      <xdr:col>55</xdr:col>
      <xdr:colOff>88900</xdr:colOff>
      <xdr:row>78</xdr:row>
      <xdr:rowOff>29645</xdr:rowOff>
    </xdr:to>
    <xdr:cxnSp macro="">
      <xdr:nvCxnSpPr>
        <xdr:cNvPr id="408" name="直線コネクタ 407"/>
        <xdr:cNvCxnSpPr/>
      </xdr:nvCxnSpPr>
      <xdr:spPr>
        <a:xfrm>
          <a:off x="10388600" y="1340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38480</xdr:rowOff>
    </xdr:from>
    <xdr:ext cx="534377" cy="259045"/>
    <xdr:sp macro="" textlink="">
      <xdr:nvSpPr>
        <xdr:cNvPr id="409" name="商工費最大値テキスト"/>
        <xdr:cNvSpPr txBox="1"/>
      </xdr:nvSpPr>
      <xdr:spPr>
        <a:xfrm>
          <a:off x="10528300" y="1186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91803</xdr:rowOff>
    </xdr:from>
    <xdr:to>
      <xdr:col>55</xdr:col>
      <xdr:colOff>88900</xdr:colOff>
      <xdr:row>70</xdr:row>
      <xdr:rowOff>91803</xdr:rowOff>
    </xdr:to>
    <xdr:cxnSp macro="">
      <xdr:nvCxnSpPr>
        <xdr:cNvPr id="410" name="直線コネクタ 409"/>
        <xdr:cNvCxnSpPr/>
      </xdr:nvCxnSpPr>
      <xdr:spPr>
        <a:xfrm>
          <a:off x="10388600" y="1209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29645</xdr:rowOff>
    </xdr:from>
    <xdr:to>
      <xdr:col>55</xdr:col>
      <xdr:colOff>0</xdr:colOff>
      <xdr:row>78</xdr:row>
      <xdr:rowOff>35742</xdr:rowOff>
    </xdr:to>
    <xdr:cxnSp macro="">
      <xdr:nvCxnSpPr>
        <xdr:cNvPr id="411" name="直線コネクタ 410"/>
        <xdr:cNvCxnSpPr/>
      </xdr:nvCxnSpPr>
      <xdr:spPr>
        <a:xfrm flipV="1">
          <a:off x="9639300" y="13402745"/>
          <a:ext cx="8382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19357</xdr:rowOff>
    </xdr:from>
    <xdr:ext cx="469744" cy="259045"/>
    <xdr:sp macro="" textlink="">
      <xdr:nvSpPr>
        <xdr:cNvPr id="412" name="商工費平均値テキスト"/>
        <xdr:cNvSpPr txBox="1"/>
      </xdr:nvSpPr>
      <xdr:spPr>
        <a:xfrm>
          <a:off x="10528300" y="1253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167930</xdr:rowOff>
    </xdr:from>
    <xdr:to>
      <xdr:col>55</xdr:col>
      <xdr:colOff>50800</xdr:colOff>
      <xdr:row>74</xdr:row>
      <xdr:rowOff>98080</xdr:rowOff>
    </xdr:to>
    <xdr:sp macro="" textlink="">
      <xdr:nvSpPr>
        <xdr:cNvPr id="413" name="フローチャート: 判断 412"/>
        <xdr:cNvSpPr/>
      </xdr:nvSpPr>
      <xdr:spPr>
        <a:xfrm>
          <a:off x="10426700" y="1268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145470</xdr:rowOff>
    </xdr:from>
    <xdr:to>
      <xdr:col>50</xdr:col>
      <xdr:colOff>114300</xdr:colOff>
      <xdr:row>78</xdr:row>
      <xdr:rowOff>35742</xdr:rowOff>
    </xdr:to>
    <xdr:cxnSp macro="">
      <xdr:nvCxnSpPr>
        <xdr:cNvPr id="414" name="直線コネクタ 413"/>
        <xdr:cNvCxnSpPr/>
      </xdr:nvCxnSpPr>
      <xdr:spPr>
        <a:xfrm>
          <a:off x="8750300" y="1317567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119707</xdr:rowOff>
    </xdr:from>
    <xdr:to>
      <xdr:col>50</xdr:col>
      <xdr:colOff>165100</xdr:colOff>
      <xdr:row>74</xdr:row>
      <xdr:rowOff>49857</xdr:rowOff>
    </xdr:to>
    <xdr:sp macro="" textlink="">
      <xdr:nvSpPr>
        <xdr:cNvPr id="415" name="フローチャート: 判断 414"/>
        <xdr:cNvSpPr/>
      </xdr:nvSpPr>
      <xdr:spPr>
        <a:xfrm>
          <a:off x="9588500" y="1263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72</xdr:row>
      <xdr:rowOff>66384</xdr:rowOff>
    </xdr:from>
    <xdr:ext cx="469744" cy="259045"/>
    <xdr:sp macro="" textlink="">
      <xdr:nvSpPr>
        <xdr:cNvPr id="416" name="テキスト ボックス 415"/>
        <xdr:cNvSpPr txBox="1"/>
      </xdr:nvSpPr>
      <xdr:spPr>
        <a:xfrm>
          <a:off x="9404428" y="1241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145470</xdr:rowOff>
    </xdr:from>
    <xdr:to>
      <xdr:col>45</xdr:col>
      <xdr:colOff>177800</xdr:colOff>
      <xdr:row>78</xdr:row>
      <xdr:rowOff>56206</xdr:rowOff>
    </xdr:to>
    <xdr:cxnSp macro="">
      <xdr:nvCxnSpPr>
        <xdr:cNvPr id="417" name="直線コネクタ 416"/>
        <xdr:cNvCxnSpPr/>
      </xdr:nvCxnSpPr>
      <xdr:spPr>
        <a:xfrm flipV="1">
          <a:off x="7861300" y="13175670"/>
          <a:ext cx="889000" cy="25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70</xdr:row>
      <xdr:rowOff>149534</xdr:rowOff>
    </xdr:from>
    <xdr:to>
      <xdr:col>46</xdr:col>
      <xdr:colOff>38100</xdr:colOff>
      <xdr:row>71</xdr:row>
      <xdr:rowOff>79684</xdr:rowOff>
    </xdr:to>
    <xdr:sp macro="" textlink="">
      <xdr:nvSpPr>
        <xdr:cNvPr id="418" name="フローチャート: 判断 417"/>
        <xdr:cNvSpPr/>
      </xdr:nvSpPr>
      <xdr:spPr>
        <a:xfrm>
          <a:off x="8699500" y="121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96211</xdr:rowOff>
    </xdr:from>
    <xdr:ext cx="534377" cy="259045"/>
    <xdr:sp macro="" textlink="">
      <xdr:nvSpPr>
        <xdr:cNvPr id="419" name="テキスト ボックス 418"/>
        <xdr:cNvSpPr txBox="1"/>
      </xdr:nvSpPr>
      <xdr:spPr>
        <a:xfrm>
          <a:off x="8483111" y="119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56206</xdr:rowOff>
    </xdr:from>
    <xdr:to>
      <xdr:col>41</xdr:col>
      <xdr:colOff>50800</xdr:colOff>
      <xdr:row>78</xdr:row>
      <xdr:rowOff>87449</xdr:rowOff>
    </xdr:to>
    <xdr:cxnSp macro="">
      <xdr:nvCxnSpPr>
        <xdr:cNvPr id="420" name="直線コネクタ 419"/>
        <xdr:cNvCxnSpPr/>
      </xdr:nvCxnSpPr>
      <xdr:spPr>
        <a:xfrm flipV="1">
          <a:off x="6972300" y="13429306"/>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31968</xdr:rowOff>
    </xdr:from>
    <xdr:to>
      <xdr:col>41</xdr:col>
      <xdr:colOff>101600</xdr:colOff>
      <xdr:row>73</xdr:row>
      <xdr:rowOff>133568</xdr:rowOff>
    </xdr:to>
    <xdr:sp macro="" textlink="">
      <xdr:nvSpPr>
        <xdr:cNvPr id="421" name="フローチャート: 判断 420"/>
        <xdr:cNvSpPr/>
      </xdr:nvSpPr>
      <xdr:spPr>
        <a:xfrm>
          <a:off x="7810500" y="1254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71</xdr:row>
      <xdr:rowOff>150095</xdr:rowOff>
    </xdr:from>
    <xdr:ext cx="469744" cy="259045"/>
    <xdr:sp macro="" textlink="">
      <xdr:nvSpPr>
        <xdr:cNvPr id="422" name="テキスト ボックス 421"/>
        <xdr:cNvSpPr txBox="1"/>
      </xdr:nvSpPr>
      <xdr:spPr>
        <a:xfrm>
          <a:off x="7626428" y="123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139192</xdr:rowOff>
    </xdr:from>
    <xdr:to>
      <xdr:col>36</xdr:col>
      <xdr:colOff>165100</xdr:colOff>
      <xdr:row>73</xdr:row>
      <xdr:rowOff>69342</xdr:rowOff>
    </xdr:to>
    <xdr:sp macro="" textlink="">
      <xdr:nvSpPr>
        <xdr:cNvPr id="423" name="フローチャート: 判断 422"/>
        <xdr:cNvSpPr/>
      </xdr:nvSpPr>
      <xdr:spPr>
        <a:xfrm>
          <a:off x="6921500" y="124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85869</xdr:rowOff>
    </xdr:from>
    <xdr:ext cx="534377" cy="259045"/>
    <xdr:sp macro="" textlink="">
      <xdr:nvSpPr>
        <xdr:cNvPr id="424" name="テキスト ボックス 423"/>
        <xdr:cNvSpPr txBox="1"/>
      </xdr:nvSpPr>
      <xdr:spPr>
        <a:xfrm>
          <a:off x="6705111" y="122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150295</xdr:rowOff>
    </xdr:from>
    <xdr:to>
      <xdr:col>55</xdr:col>
      <xdr:colOff>50800</xdr:colOff>
      <xdr:row>78</xdr:row>
      <xdr:rowOff>80445</xdr:rowOff>
    </xdr:to>
    <xdr:sp macro="" textlink="">
      <xdr:nvSpPr>
        <xdr:cNvPr id="430" name="楕円 429"/>
        <xdr:cNvSpPr/>
      </xdr:nvSpPr>
      <xdr:spPr>
        <a:xfrm>
          <a:off x="10426700" y="1335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65222</xdr:rowOff>
    </xdr:from>
    <xdr:ext cx="469744" cy="259045"/>
    <xdr:sp macro="" textlink="">
      <xdr:nvSpPr>
        <xdr:cNvPr id="431" name="商工費該当値テキスト"/>
        <xdr:cNvSpPr txBox="1"/>
      </xdr:nvSpPr>
      <xdr:spPr>
        <a:xfrm>
          <a:off x="10528300" y="1326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156392</xdr:rowOff>
    </xdr:from>
    <xdr:to>
      <xdr:col>50</xdr:col>
      <xdr:colOff>165100</xdr:colOff>
      <xdr:row>78</xdr:row>
      <xdr:rowOff>86542</xdr:rowOff>
    </xdr:to>
    <xdr:sp macro="" textlink="">
      <xdr:nvSpPr>
        <xdr:cNvPr id="432" name="楕円 431"/>
        <xdr:cNvSpPr/>
      </xdr:nvSpPr>
      <xdr:spPr>
        <a:xfrm>
          <a:off x="9588500" y="133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77669</xdr:rowOff>
    </xdr:from>
    <xdr:ext cx="469744" cy="259045"/>
    <xdr:sp macro="" textlink="">
      <xdr:nvSpPr>
        <xdr:cNvPr id="433" name="テキスト ボックス 432"/>
        <xdr:cNvSpPr txBox="1"/>
      </xdr:nvSpPr>
      <xdr:spPr>
        <a:xfrm>
          <a:off x="9404428" y="1345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94670</xdr:rowOff>
    </xdr:from>
    <xdr:to>
      <xdr:col>46</xdr:col>
      <xdr:colOff>38100</xdr:colOff>
      <xdr:row>77</xdr:row>
      <xdr:rowOff>24820</xdr:rowOff>
    </xdr:to>
    <xdr:sp macro="" textlink="">
      <xdr:nvSpPr>
        <xdr:cNvPr id="434" name="楕円 433"/>
        <xdr:cNvSpPr/>
      </xdr:nvSpPr>
      <xdr:spPr>
        <a:xfrm>
          <a:off x="8699500" y="131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15947</xdr:rowOff>
    </xdr:from>
    <xdr:ext cx="469744" cy="259045"/>
    <xdr:sp macro="" textlink="">
      <xdr:nvSpPr>
        <xdr:cNvPr id="435" name="テキスト ボックス 434"/>
        <xdr:cNvSpPr txBox="1"/>
      </xdr:nvSpPr>
      <xdr:spPr>
        <a:xfrm>
          <a:off x="8515428" y="1321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5406</xdr:rowOff>
    </xdr:from>
    <xdr:to>
      <xdr:col>41</xdr:col>
      <xdr:colOff>101600</xdr:colOff>
      <xdr:row>78</xdr:row>
      <xdr:rowOff>107006</xdr:rowOff>
    </xdr:to>
    <xdr:sp macro="" textlink="">
      <xdr:nvSpPr>
        <xdr:cNvPr id="436" name="楕円 435"/>
        <xdr:cNvSpPr/>
      </xdr:nvSpPr>
      <xdr:spPr>
        <a:xfrm>
          <a:off x="7810500" y="133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98133</xdr:rowOff>
    </xdr:from>
    <xdr:ext cx="469744" cy="259045"/>
    <xdr:sp macro="" textlink="">
      <xdr:nvSpPr>
        <xdr:cNvPr id="437" name="テキスト ボックス 436"/>
        <xdr:cNvSpPr txBox="1"/>
      </xdr:nvSpPr>
      <xdr:spPr>
        <a:xfrm>
          <a:off x="7626428" y="1347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36649</xdr:rowOff>
    </xdr:from>
    <xdr:to>
      <xdr:col>36</xdr:col>
      <xdr:colOff>165100</xdr:colOff>
      <xdr:row>78</xdr:row>
      <xdr:rowOff>138249</xdr:rowOff>
    </xdr:to>
    <xdr:sp macro="" textlink="">
      <xdr:nvSpPr>
        <xdr:cNvPr id="438" name="楕円 437"/>
        <xdr:cNvSpPr/>
      </xdr:nvSpPr>
      <xdr:spPr>
        <a:xfrm>
          <a:off x="6921500" y="1340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129376</xdr:rowOff>
    </xdr:from>
    <xdr:ext cx="469744" cy="259045"/>
    <xdr:sp macro="" textlink="">
      <xdr:nvSpPr>
        <xdr:cNvPr id="439" name="テキスト ボックス 438"/>
        <xdr:cNvSpPr txBox="1"/>
      </xdr:nvSpPr>
      <xdr:spPr>
        <a:xfrm>
          <a:off x="6737428" y="1350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0" name="テキスト ボックス 44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2" name="テキスト ボックス 451"/>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2" name="テキスト ボックス 46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4" name="テキスト ボックス 46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81407</xdr:rowOff>
    </xdr:from>
    <xdr:to>
      <xdr:col>54</xdr:col>
      <xdr:colOff>189865</xdr:colOff>
      <xdr:row>97</xdr:row>
      <xdr:rowOff>151750</xdr:rowOff>
    </xdr:to>
    <xdr:cxnSp macro="">
      <xdr:nvCxnSpPr>
        <xdr:cNvPr id="466" name="直線コネクタ 465"/>
        <xdr:cNvCxnSpPr/>
      </xdr:nvCxnSpPr>
      <xdr:spPr>
        <a:xfrm flipV="1">
          <a:off x="10475595" y="15511907"/>
          <a:ext cx="1270" cy="127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155577</xdr:rowOff>
    </xdr:from>
    <xdr:ext cx="534377" cy="259045"/>
    <xdr:sp macro="" textlink="">
      <xdr:nvSpPr>
        <xdr:cNvPr id="467" name="土木費最小値テキスト"/>
        <xdr:cNvSpPr txBox="1"/>
      </xdr:nvSpPr>
      <xdr:spPr>
        <a:xfrm>
          <a:off x="10528300" y="1678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151750</xdr:rowOff>
    </xdr:from>
    <xdr:to>
      <xdr:col>55</xdr:col>
      <xdr:colOff>88900</xdr:colOff>
      <xdr:row>97</xdr:row>
      <xdr:rowOff>151750</xdr:rowOff>
    </xdr:to>
    <xdr:cxnSp macro="">
      <xdr:nvCxnSpPr>
        <xdr:cNvPr id="468" name="直線コネクタ 467"/>
        <xdr:cNvCxnSpPr/>
      </xdr:nvCxnSpPr>
      <xdr:spPr>
        <a:xfrm>
          <a:off x="10388600" y="1678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28084</xdr:rowOff>
    </xdr:from>
    <xdr:ext cx="534377" cy="259045"/>
    <xdr:sp macro="" textlink="">
      <xdr:nvSpPr>
        <xdr:cNvPr id="469" name="土木費最大値テキスト"/>
        <xdr:cNvSpPr txBox="1"/>
      </xdr:nvSpPr>
      <xdr:spPr>
        <a:xfrm>
          <a:off x="10528300" y="152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81407</xdr:rowOff>
    </xdr:from>
    <xdr:to>
      <xdr:col>55</xdr:col>
      <xdr:colOff>88900</xdr:colOff>
      <xdr:row>90</xdr:row>
      <xdr:rowOff>81407</xdr:rowOff>
    </xdr:to>
    <xdr:cxnSp macro="">
      <xdr:nvCxnSpPr>
        <xdr:cNvPr id="470" name="直線コネクタ 469"/>
        <xdr:cNvCxnSpPr/>
      </xdr:nvCxnSpPr>
      <xdr:spPr>
        <a:xfrm>
          <a:off x="10388600" y="1551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33564</xdr:rowOff>
    </xdr:from>
    <xdr:to>
      <xdr:col>55</xdr:col>
      <xdr:colOff>0</xdr:colOff>
      <xdr:row>97</xdr:row>
      <xdr:rowOff>151750</xdr:rowOff>
    </xdr:to>
    <xdr:cxnSp macro="">
      <xdr:nvCxnSpPr>
        <xdr:cNvPr id="471" name="直線コネクタ 470"/>
        <xdr:cNvCxnSpPr/>
      </xdr:nvCxnSpPr>
      <xdr:spPr>
        <a:xfrm>
          <a:off x="9639300" y="16664214"/>
          <a:ext cx="8382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138850</xdr:rowOff>
    </xdr:from>
    <xdr:ext cx="534377" cy="259045"/>
    <xdr:sp macro="" textlink="">
      <xdr:nvSpPr>
        <xdr:cNvPr id="472" name="土木費平均値テキスト"/>
        <xdr:cNvSpPr txBox="1"/>
      </xdr:nvSpPr>
      <xdr:spPr>
        <a:xfrm>
          <a:off x="10528300" y="1608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115973</xdr:rowOff>
    </xdr:from>
    <xdr:to>
      <xdr:col>55</xdr:col>
      <xdr:colOff>50800</xdr:colOff>
      <xdr:row>95</xdr:row>
      <xdr:rowOff>46123</xdr:rowOff>
    </xdr:to>
    <xdr:sp macro="" textlink="">
      <xdr:nvSpPr>
        <xdr:cNvPr id="473" name="フローチャート: 判断 472"/>
        <xdr:cNvSpPr/>
      </xdr:nvSpPr>
      <xdr:spPr>
        <a:xfrm>
          <a:off x="10426700" y="1623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33564</xdr:rowOff>
    </xdr:from>
    <xdr:to>
      <xdr:col>50</xdr:col>
      <xdr:colOff>114300</xdr:colOff>
      <xdr:row>98</xdr:row>
      <xdr:rowOff>42610</xdr:rowOff>
    </xdr:to>
    <xdr:cxnSp macro="">
      <xdr:nvCxnSpPr>
        <xdr:cNvPr id="474" name="直線コネクタ 473"/>
        <xdr:cNvCxnSpPr/>
      </xdr:nvCxnSpPr>
      <xdr:spPr>
        <a:xfrm flipV="1">
          <a:off x="8750300" y="16664214"/>
          <a:ext cx="889000" cy="18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36747</xdr:rowOff>
    </xdr:from>
    <xdr:to>
      <xdr:col>50</xdr:col>
      <xdr:colOff>165100</xdr:colOff>
      <xdr:row>94</xdr:row>
      <xdr:rowOff>138347</xdr:rowOff>
    </xdr:to>
    <xdr:sp macro="" textlink="">
      <xdr:nvSpPr>
        <xdr:cNvPr id="475" name="フローチャート: 判断 474"/>
        <xdr:cNvSpPr/>
      </xdr:nvSpPr>
      <xdr:spPr>
        <a:xfrm>
          <a:off x="9588500" y="1615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154874</xdr:rowOff>
    </xdr:from>
    <xdr:ext cx="534377" cy="259045"/>
    <xdr:sp macro="" textlink="">
      <xdr:nvSpPr>
        <xdr:cNvPr id="476" name="テキスト ボックス 475"/>
        <xdr:cNvSpPr txBox="1"/>
      </xdr:nvSpPr>
      <xdr:spPr>
        <a:xfrm>
          <a:off x="9372111" y="159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105311</xdr:rowOff>
    </xdr:from>
    <xdr:to>
      <xdr:col>45</xdr:col>
      <xdr:colOff>177800</xdr:colOff>
      <xdr:row>98</xdr:row>
      <xdr:rowOff>42610</xdr:rowOff>
    </xdr:to>
    <xdr:cxnSp macro="">
      <xdr:nvCxnSpPr>
        <xdr:cNvPr id="477" name="直線コネクタ 476"/>
        <xdr:cNvCxnSpPr/>
      </xdr:nvCxnSpPr>
      <xdr:spPr>
        <a:xfrm>
          <a:off x="7861300" y="16564511"/>
          <a:ext cx="889000" cy="28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93734</xdr:rowOff>
    </xdr:from>
    <xdr:to>
      <xdr:col>46</xdr:col>
      <xdr:colOff>38100</xdr:colOff>
      <xdr:row>95</xdr:row>
      <xdr:rowOff>23884</xdr:rowOff>
    </xdr:to>
    <xdr:sp macro="" textlink="">
      <xdr:nvSpPr>
        <xdr:cNvPr id="478" name="フローチャート: 判断 477"/>
        <xdr:cNvSpPr/>
      </xdr:nvSpPr>
      <xdr:spPr>
        <a:xfrm>
          <a:off x="8699500" y="1621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40411</xdr:rowOff>
    </xdr:from>
    <xdr:ext cx="534377" cy="259045"/>
    <xdr:sp macro="" textlink="">
      <xdr:nvSpPr>
        <xdr:cNvPr id="479" name="テキスト ボックス 478"/>
        <xdr:cNvSpPr txBox="1"/>
      </xdr:nvSpPr>
      <xdr:spPr>
        <a:xfrm>
          <a:off x="8483111" y="1598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85424</xdr:rowOff>
    </xdr:from>
    <xdr:to>
      <xdr:col>41</xdr:col>
      <xdr:colOff>50800</xdr:colOff>
      <xdr:row>96</xdr:row>
      <xdr:rowOff>105311</xdr:rowOff>
    </xdr:to>
    <xdr:cxnSp macro="">
      <xdr:nvCxnSpPr>
        <xdr:cNvPr id="480" name="直線コネクタ 479"/>
        <xdr:cNvCxnSpPr/>
      </xdr:nvCxnSpPr>
      <xdr:spPr>
        <a:xfrm>
          <a:off x="6972300" y="16544624"/>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23226</xdr:rowOff>
    </xdr:from>
    <xdr:to>
      <xdr:col>41</xdr:col>
      <xdr:colOff>101600</xdr:colOff>
      <xdr:row>95</xdr:row>
      <xdr:rowOff>124826</xdr:rowOff>
    </xdr:to>
    <xdr:sp macro="" textlink="">
      <xdr:nvSpPr>
        <xdr:cNvPr id="481" name="フローチャート: 判断 480"/>
        <xdr:cNvSpPr/>
      </xdr:nvSpPr>
      <xdr:spPr>
        <a:xfrm>
          <a:off x="7810500" y="163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141353</xdr:rowOff>
    </xdr:from>
    <xdr:ext cx="534377" cy="259045"/>
    <xdr:sp macro="" textlink="">
      <xdr:nvSpPr>
        <xdr:cNvPr id="482" name="テキスト ボックス 481"/>
        <xdr:cNvSpPr txBox="1"/>
      </xdr:nvSpPr>
      <xdr:spPr>
        <a:xfrm>
          <a:off x="7594111" y="1608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132170</xdr:rowOff>
    </xdr:from>
    <xdr:to>
      <xdr:col>36</xdr:col>
      <xdr:colOff>165100</xdr:colOff>
      <xdr:row>95</xdr:row>
      <xdr:rowOff>62320</xdr:rowOff>
    </xdr:to>
    <xdr:sp macro="" textlink="">
      <xdr:nvSpPr>
        <xdr:cNvPr id="483" name="フローチャート: 判断 482"/>
        <xdr:cNvSpPr/>
      </xdr:nvSpPr>
      <xdr:spPr>
        <a:xfrm>
          <a:off x="6921500" y="1624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78847</xdr:rowOff>
    </xdr:from>
    <xdr:ext cx="534377" cy="259045"/>
    <xdr:sp macro="" textlink="">
      <xdr:nvSpPr>
        <xdr:cNvPr id="484" name="テキスト ボックス 483"/>
        <xdr:cNvSpPr txBox="1"/>
      </xdr:nvSpPr>
      <xdr:spPr>
        <a:xfrm>
          <a:off x="6705111" y="1602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100950</xdr:rowOff>
    </xdr:from>
    <xdr:to>
      <xdr:col>55</xdr:col>
      <xdr:colOff>50800</xdr:colOff>
      <xdr:row>98</xdr:row>
      <xdr:rowOff>31100</xdr:rowOff>
    </xdr:to>
    <xdr:sp macro="" textlink="">
      <xdr:nvSpPr>
        <xdr:cNvPr id="490" name="楕円 489"/>
        <xdr:cNvSpPr/>
      </xdr:nvSpPr>
      <xdr:spPr>
        <a:xfrm>
          <a:off x="10426700" y="1673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15877</xdr:rowOff>
    </xdr:from>
    <xdr:ext cx="534377" cy="259045"/>
    <xdr:sp macro="" textlink="">
      <xdr:nvSpPr>
        <xdr:cNvPr id="491" name="土木費該当値テキスト"/>
        <xdr:cNvSpPr txBox="1"/>
      </xdr:nvSpPr>
      <xdr:spPr>
        <a:xfrm>
          <a:off x="10528300" y="1664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154214</xdr:rowOff>
    </xdr:from>
    <xdr:to>
      <xdr:col>50</xdr:col>
      <xdr:colOff>165100</xdr:colOff>
      <xdr:row>97</xdr:row>
      <xdr:rowOff>84364</xdr:rowOff>
    </xdr:to>
    <xdr:sp macro="" textlink="">
      <xdr:nvSpPr>
        <xdr:cNvPr id="492" name="楕円 491"/>
        <xdr:cNvSpPr/>
      </xdr:nvSpPr>
      <xdr:spPr>
        <a:xfrm>
          <a:off x="9588500" y="166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75491</xdr:rowOff>
    </xdr:from>
    <xdr:ext cx="534377" cy="259045"/>
    <xdr:sp macro="" textlink="">
      <xdr:nvSpPr>
        <xdr:cNvPr id="493" name="テキスト ボックス 492"/>
        <xdr:cNvSpPr txBox="1"/>
      </xdr:nvSpPr>
      <xdr:spPr>
        <a:xfrm>
          <a:off x="9372111" y="1670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163260</xdr:rowOff>
    </xdr:from>
    <xdr:to>
      <xdr:col>46</xdr:col>
      <xdr:colOff>38100</xdr:colOff>
      <xdr:row>98</xdr:row>
      <xdr:rowOff>93410</xdr:rowOff>
    </xdr:to>
    <xdr:sp macro="" textlink="">
      <xdr:nvSpPr>
        <xdr:cNvPr id="494" name="楕円 493"/>
        <xdr:cNvSpPr/>
      </xdr:nvSpPr>
      <xdr:spPr>
        <a:xfrm>
          <a:off x="8699500" y="167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84537</xdr:rowOff>
    </xdr:from>
    <xdr:ext cx="534377" cy="259045"/>
    <xdr:sp macro="" textlink="">
      <xdr:nvSpPr>
        <xdr:cNvPr id="495" name="テキスト ボックス 494"/>
        <xdr:cNvSpPr txBox="1"/>
      </xdr:nvSpPr>
      <xdr:spPr>
        <a:xfrm>
          <a:off x="8483111" y="1688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54511</xdr:rowOff>
    </xdr:from>
    <xdr:to>
      <xdr:col>41</xdr:col>
      <xdr:colOff>101600</xdr:colOff>
      <xdr:row>96</xdr:row>
      <xdr:rowOff>156111</xdr:rowOff>
    </xdr:to>
    <xdr:sp macro="" textlink="">
      <xdr:nvSpPr>
        <xdr:cNvPr id="496" name="楕円 495"/>
        <xdr:cNvSpPr/>
      </xdr:nvSpPr>
      <xdr:spPr>
        <a:xfrm>
          <a:off x="7810500" y="16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147238</xdr:rowOff>
    </xdr:from>
    <xdr:ext cx="534377" cy="259045"/>
    <xdr:sp macro="" textlink="">
      <xdr:nvSpPr>
        <xdr:cNvPr id="497" name="テキスト ボックス 496"/>
        <xdr:cNvSpPr txBox="1"/>
      </xdr:nvSpPr>
      <xdr:spPr>
        <a:xfrm>
          <a:off x="7594111" y="1660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34624</xdr:rowOff>
    </xdr:from>
    <xdr:to>
      <xdr:col>36</xdr:col>
      <xdr:colOff>165100</xdr:colOff>
      <xdr:row>96</xdr:row>
      <xdr:rowOff>136224</xdr:rowOff>
    </xdr:to>
    <xdr:sp macro="" textlink="">
      <xdr:nvSpPr>
        <xdr:cNvPr id="498" name="楕円 497"/>
        <xdr:cNvSpPr/>
      </xdr:nvSpPr>
      <xdr:spPr>
        <a:xfrm>
          <a:off x="6921500" y="1649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127351</xdr:rowOff>
    </xdr:from>
    <xdr:ext cx="534377" cy="259045"/>
    <xdr:sp macro="" textlink="">
      <xdr:nvSpPr>
        <xdr:cNvPr id="499" name="テキスト ボックス 498"/>
        <xdr:cNvSpPr txBox="1"/>
      </xdr:nvSpPr>
      <xdr:spPr>
        <a:xfrm>
          <a:off x="6705111" y="1658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0" name="テキスト ボックス 50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2" name="テキスト ボックス 51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4" name="テキスト ボックス 51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155130</xdr:rowOff>
    </xdr:from>
    <xdr:to>
      <xdr:col>85</xdr:col>
      <xdr:colOff>126364</xdr:colOff>
      <xdr:row>38</xdr:row>
      <xdr:rowOff>254</xdr:rowOff>
    </xdr:to>
    <xdr:cxnSp macro="">
      <xdr:nvCxnSpPr>
        <xdr:cNvPr id="524" name="直線コネクタ 523"/>
        <xdr:cNvCxnSpPr/>
      </xdr:nvCxnSpPr>
      <xdr:spPr>
        <a:xfrm flipV="1">
          <a:off x="16317595" y="5470080"/>
          <a:ext cx="1269" cy="1045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4081</xdr:rowOff>
    </xdr:from>
    <xdr:ext cx="534377" cy="259045"/>
    <xdr:sp macro="" textlink="">
      <xdr:nvSpPr>
        <xdr:cNvPr id="525" name="消防費最小値テキスト"/>
        <xdr:cNvSpPr txBox="1"/>
      </xdr:nvSpPr>
      <xdr:spPr>
        <a:xfrm>
          <a:off x="16370300" y="65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xdr:rowOff>
    </xdr:from>
    <xdr:to>
      <xdr:col>86</xdr:col>
      <xdr:colOff>25400</xdr:colOff>
      <xdr:row>38</xdr:row>
      <xdr:rowOff>254</xdr:rowOff>
    </xdr:to>
    <xdr:cxnSp macro="">
      <xdr:nvCxnSpPr>
        <xdr:cNvPr id="526" name="直線コネクタ 525"/>
        <xdr:cNvCxnSpPr/>
      </xdr:nvCxnSpPr>
      <xdr:spPr>
        <a:xfrm>
          <a:off x="16230600" y="651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101807</xdr:rowOff>
    </xdr:from>
    <xdr:ext cx="534377" cy="259045"/>
    <xdr:sp macro="" textlink="">
      <xdr:nvSpPr>
        <xdr:cNvPr id="527" name="消防費最大値テキスト"/>
        <xdr:cNvSpPr txBox="1"/>
      </xdr:nvSpPr>
      <xdr:spPr>
        <a:xfrm>
          <a:off x="16370300" y="52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155130</xdr:rowOff>
    </xdr:from>
    <xdr:to>
      <xdr:col>86</xdr:col>
      <xdr:colOff>25400</xdr:colOff>
      <xdr:row>31</xdr:row>
      <xdr:rowOff>155130</xdr:rowOff>
    </xdr:to>
    <xdr:cxnSp macro="">
      <xdr:nvCxnSpPr>
        <xdr:cNvPr id="528" name="直線コネクタ 527"/>
        <xdr:cNvCxnSpPr/>
      </xdr:nvCxnSpPr>
      <xdr:spPr>
        <a:xfrm>
          <a:off x="16230600" y="54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168961</xdr:rowOff>
    </xdr:from>
    <xdr:to>
      <xdr:col>85</xdr:col>
      <xdr:colOff>127000</xdr:colOff>
      <xdr:row>38</xdr:row>
      <xdr:rowOff>254</xdr:rowOff>
    </xdr:to>
    <xdr:cxnSp macro="">
      <xdr:nvCxnSpPr>
        <xdr:cNvPr id="529" name="直線コネクタ 528"/>
        <xdr:cNvCxnSpPr/>
      </xdr:nvCxnSpPr>
      <xdr:spPr>
        <a:xfrm>
          <a:off x="15481300" y="651261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38778</xdr:rowOff>
    </xdr:from>
    <xdr:ext cx="534377" cy="259045"/>
    <xdr:sp macro="" textlink="">
      <xdr:nvSpPr>
        <xdr:cNvPr id="530" name="消防費平均値テキスト"/>
        <xdr:cNvSpPr txBox="1"/>
      </xdr:nvSpPr>
      <xdr:spPr>
        <a:xfrm>
          <a:off x="16370300" y="586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15901</xdr:rowOff>
    </xdr:from>
    <xdr:to>
      <xdr:col>85</xdr:col>
      <xdr:colOff>177800</xdr:colOff>
      <xdr:row>35</xdr:row>
      <xdr:rowOff>117501</xdr:rowOff>
    </xdr:to>
    <xdr:sp macro="" textlink="">
      <xdr:nvSpPr>
        <xdr:cNvPr id="531" name="フローチャート: 判断 530"/>
        <xdr:cNvSpPr/>
      </xdr:nvSpPr>
      <xdr:spPr>
        <a:xfrm>
          <a:off x="16268700" y="601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148958</xdr:rowOff>
    </xdr:from>
    <xdr:to>
      <xdr:col>81</xdr:col>
      <xdr:colOff>50800</xdr:colOff>
      <xdr:row>37</xdr:row>
      <xdr:rowOff>168961</xdr:rowOff>
    </xdr:to>
    <xdr:cxnSp macro="">
      <xdr:nvCxnSpPr>
        <xdr:cNvPr id="532" name="直線コネクタ 531"/>
        <xdr:cNvCxnSpPr/>
      </xdr:nvCxnSpPr>
      <xdr:spPr>
        <a:xfrm>
          <a:off x="14592300" y="6492608"/>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149289</xdr:rowOff>
    </xdr:from>
    <xdr:to>
      <xdr:col>81</xdr:col>
      <xdr:colOff>101600</xdr:colOff>
      <xdr:row>36</xdr:row>
      <xdr:rowOff>79439</xdr:rowOff>
    </xdr:to>
    <xdr:sp macro="" textlink="">
      <xdr:nvSpPr>
        <xdr:cNvPr id="533" name="フローチャート: 判断 532"/>
        <xdr:cNvSpPr/>
      </xdr:nvSpPr>
      <xdr:spPr>
        <a:xfrm>
          <a:off x="15430500" y="615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95966</xdr:rowOff>
    </xdr:from>
    <xdr:ext cx="534377" cy="259045"/>
    <xdr:sp macro="" textlink="">
      <xdr:nvSpPr>
        <xdr:cNvPr id="534" name="テキスト ボックス 533"/>
        <xdr:cNvSpPr txBox="1"/>
      </xdr:nvSpPr>
      <xdr:spPr>
        <a:xfrm>
          <a:off x="15214111" y="592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148958</xdr:rowOff>
    </xdr:from>
    <xdr:to>
      <xdr:col>76</xdr:col>
      <xdr:colOff>114300</xdr:colOff>
      <xdr:row>37</xdr:row>
      <xdr:rowOff>152426</xdr:rowOff>
    </xdr:to>
    <xdr:cxnSp macro="">
      <xdr:nvCxnSpPr>
        <xdr:cNvPr id="535" name="直線コネクタ 534"/>
        <xdr:cNvCxnSpPr/>
      </xdr:nvCxnSpPr>
      <xdr:spPr>
        <a:xfrm flipV="1">
          <a:off x="13703300" y="6492608"/>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104178</xdr:rowOff>
    </xdr:from>
    <xdr:to>
      <xdr:col>76</xdr:col>
      <xdr:colOff>165100</xdr:colOff>
      <xdr:row>36</xdr:row>
      <xdr:rowOff>34328</xdr:rowOff>
    </xdr:to>
    <xdr:sp macro="" textlink="">
      <xdr:nvSpPr>
        <xdr:cNvPr id="536" name="フローチャート: 判断 535"/>
        <xdr:cNvSpPr/>
      </xdr:nvSpPr>
      <xdr:spPr>
        <a:xfrm>
          <a:off x="14541500" y="610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50855</xdr:rowOff>
    </xdr:from>
    <xdr:ext cx="534377" cy="259045"/>
    <xdr:sp macro="" textlink="">
      <xdr:nvSpPr>
        <xdr:cNvPr id="537" name="テキスト ボックス 536"/>
        <xdr:cNvSpPr txBox="1"/>
      </xdr:nvSpPr>
      <xdr:spPr>
        <a:xfrm>
          <a:off x="14325111" y="58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90284</xdr:rowOff>
    </xdr:from>
    <xdr:to>
      <xdr:col>71</xdr:col>
      <xdr:colOff>177800</xdr:colOff>
      <xdr:row>37</xdr:row>
      <xdr:rowOff>152426</xdr:rowOff>
    </xdr:to>
    <xdr:cxnSp macro="">
      <xdr:nvCxnSpPr>
        <xdr:cNvPr id="538" name="直線コネクタ 537"/>
        <xdr:cNvCxnSpPr/>
      </xdr:nvCxnSpPr>
      <xdr:spPr>
        <a:xfrm>
          <a:off x="12814300" y="6433934"/>
          <a:ext cx="889000" cy="6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85395</xdr:rowOff>
    </xdr:from>
    <xdr:to>
      <xdr:col>72</xdr:col>
      <xdr:colOff>38100</xdr:colOff>
      <xdr:row>35</xdr:row>
      <xdr:rowOff>15545</xdr:rowOff>
    </xdr:to>
    <xdr:sp macro="" textlink="">
      <xdr:nvSpPr>
        <xdr:cNvPr id="539" name="フローチャート: 判断 538"/>
        <xdr:cNvSpPr/>
      </xdr:nvSpPr>
      <xdr:spPr>
        <a:xfrm>
          <a:off x="13652500" y="591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32072</xdr:rowOff>
    </xdr:from>
    <xdr:ext cx="534377" cy="259045"/>
    <xdr:sp macro="" textlink="">
      <xdr:nvSpPr>
        <xdr:cNvPr id="540" name="テキスト ボックス 539"/>
        <xdr:cNvSpPr txBox="1"/>
      </xdr:nvSpPr>
      <xdr:spPr>
        <a:xfrm>
          <a:off x="13436111" y="568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142126</xdr:rowOff>
    </xdr:from>
    <xdr:to>
      <xdr:col>67</xdr:col>
      <xdr:colOff>101600</xdr:colOff>
      <xdr:row>35</xdr:row>
      <xdr:rowOff>72276</xdr:rowOff>
    </xdr:to>
    <xdr:sp macro="" textlink="">
      <xdr:nvSpPr>
        <xdr:cNvPr id="541" name="フローチャート: 判断 540"/>
        <xdr:cNvSpPr/>
      </xdr:nvSpPr>
      <xdr:spPr>
        <a:xfrm>
          <a:off x="12763500" y="59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88803</xdr:rowOff>
    </xdr:from>
    <xdr:ext cx="534377" cy="259045"/>
    <xdr:sp macro="" textlink="">
      <xdr:nvSpPr>
        <xdr:cNvPr id="542" name="テキスト ボックス 541"/>
        <xdr:cNvSpPr txBox="1"/>
      </xdr:nvSpPr>
      <xdr:spPr>
        <a:xfrm>
          <a:off x="12547111" y="57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120904</xdr:rowOff>
    </xdr:from>
    <xdr:to>
      <xdr:col>85</xdr:col>
      <xdr:colOff>177800</xdr:colOff>
      <xdr:row>38</xdr:row>
      <xdr:rowOff>51054</xdr:rowOff>
    </xdr:to>
    <xdr:sp macro="" textlink="">
      <xdr:nvSpPr>
        <xdr:cNvPr id="548" name="楕円 547"/>
        <xdr:cNvSpPr/>
      </xdr:nvSpPr>
      <xdr:spPr>
        <a:xfrm>
          <a:off x="162687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35831</xdr:rowOff>
    </xdr:from>
    <xdr:ext cx="534377" cy="259045"/>
    <xdr:sp macro="" textlink="">
      <xdr:nvSpPr>
        <xdr:cNvPr id="549" name="消防費該当値テキスト"/>
        <xdr:cNvSpPr txBox="1"/>
      </xdr:nvSpPr>
      <xdr:spPr>
        <a:xfrm>
          <a:off x="16370300" y="637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118161</xdr:rowOff>
    </xdr:from>
    <xdr:to>
      <xdr:col>81</xdr:col>
      <xdr:colOff>101600</xdr:colOff>
      <xdr:row>38</xdr:row>
      <xdr:rowOff>48310</xdr:rowOff>
    </xdr:to>
    <xdr:sp macro="" textlink="">
      <xdr:nvSpPr>
        <xdr:cNvPr id="550" name="楕円 549"/>
        <xdr:cNvSpPr/>
      </xdr:nvSpPr>
      <xdr:spPr>
        <a:xfrm>
          <a:off x="154305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39438</xdr:rowOff>
    </xdr:from>
    <xdr:ext cx="534377" cy="259045"/>
    <xdr:sp macro="" textlink="">
      <xdr:nvSpPr>
        <xdr:cNvPr id="551" name="テキスト ボックス 550"/>
        <xdr:cNvSpPr txBox="1"/>
      </xdr:nvSpPr>
      <xdr:spPr>
        <a:xfrm>
          <a:off x="15214111" y="65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98158</xdr:rowOff>
    </xdr:from>
    <xdr:to>
      <xdr:col>76</xdr:col>
      <xdr:colOff>165100</xdr:colOff>
      <xdr:row>38</xdr:row>
      <xdr:rowOff>28308</xdr:rowOff>
    </xdr:to>
    <xdr:sp macro="" textlink="">
      <xdr:nvSpPr>
        <xdr:cNvPr id="552" name="楕円 551"/>
        <xdr:cNvSpPr/>
      </xdr:nvSpPr>
      <xdr:spPr>
        <a:xfrm>
          <a:off x="14541500" y="64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19435</xdr:rowOff>
    </xdr:from>
    <xdr:ext cx="534377" cy="259045"/>
    <xdr:sp macro="" textlink="">
      <xdr:nvSpPr>
        <xdr:cNvPr id="553" name="テキスト ボックス 552"/>
        <xdr:cNvSpPr txBox="1"/>
      </xdr:nvSpPr>
      <xdr:spPr>
        <a:xfrm>
          <a:off x="14325111" y="65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101626</xdr:rowOff>
    </xdr:from>
    <xdr:to>
      <xdr:col>72</xdr:col>
      <xdr:colOff>38100</xdr:colOff>
      <xdr:row>38</xdr:row>
      <xdr:rowOff>31776</xdr:rowOff>
    </xdr:to>
    <xdr:sp macro="" textlink="">
      <xdr:nvSpPr>
        <xdr:cNvPr id="554" name="楕円 553"/>
        <xdr:cNvSpPr/>
      </xdr:nvSpPr>
      <xdr:spPr>
        <a:xfrm>
          <a:off x="13652500" y="64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22903</xdr:rowOff>
    </xdr:from>
    <xdr:ext cx="534377" cy="259045"/>
    <xdr:sp macro="" textlink="">
      <xdr:nvSpPr>
        <xdr:cNvPr id="555" name="テキスト ボックス 554"/>
        <xdr:cNvSpPr txBox="1"/>
      </xdr:nvSpPr>
      <xdr:spPr>
        <a:xfrm>
          <a:off x="13436111" y="65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39484</xdr:rowOff>
    </xdr:from>
    <xdr:to>
      <xdr:col>67</xdr:col>
      <xdr:colOff>101600</xdr:colOff>
      <xdr:row>37</xdr:row>
      <xdr:rowOff>141084</xdr:rowOff>
    </xdr:to>
    <xdr:sp macro="" textlink="">
      <xdr:nvSpPr>
        <xdr:cNvPr id="556" name="楕円 555"/>
        <xdr:cNvSpPr/>
      </xdr:nvSpPr>
      <xdr:spPr>
        <a:xfrm>
          <a:off x="12763500" y="63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132211</xdr:rowOff>
    </xdr:from>
    <xdr:ext cx="534377" cy="259045"/>
    <xdr:sp macro="" textlink="">
      <xdr:nvSpPr>
        <xdr:cNvPr id="557" name="テキスト ボックス 556"/>
        <xdr:cNvSpPr txBox="1"/>
      </xdr:nvSpPr>
      <xdr:spPr>
        <a:xfrm>
          <a:off x="12547111" y="647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8" name="テキスト ボックス 56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9" name="直線コネクタ 56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0" name="テキスト ボックス 56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1" name="直線コネクタ 57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2" name="テキスト ボックス 57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3" name="直線コネクタ 57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4" name="テキスト ボックス 57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5" name="直線コネクタ 57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6" name="テキスト ボックス 57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7" name="直線コネクタ 57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8" name="テキスト ボックス 577"/>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9" name="直線コネクタ 57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80" name="テキスト ボックス 579"/>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2" name="テキスト ボックス 581"/>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82714</xdr:rowOff>
    </xdr:from>
    <xdr:to>
      <xdr:col>85</xdr:col>
      <xdr:colOff>126364</xdr:colOff>
      <xdr:row>58</xdr:row>
      <xdr:rowOff>68704</xdr:rowOff>
    </xdr:to>
    <xdr:cxnSp macro="">
      <xdr:nvCxnSpPr>
        <xdr:cNvPr id="584" name="直線コネクタ 583"/>
        <xdr:cNvCxnSpPr/>
      </xdr:nvCxnSpPr>
      <xdr:spPr>
        <a:xfrm flipV="1">
          <a:off x="16317595" y="9169564"/>
          <a:ext cx="1269" cy="84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72531</xdr:rowOff>
    </xdr:from>
    <xdr:ext cx="534377" cy="259045"/>
    <xdr:sp macro="" textlink="">
      <xdr:nvSpPr>
        <xdr:cNvPr id="585" name="教育費最小値テキスト"/>
        <xdr:cNvSpPr txBox="1"/>
      </xdr:nvSpPr>
      <xdr:spPr>
        <a:xfrm>
          <a:off x="16370300" y="1001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68704</xdr:rowOff>
    </xdr:from>
    <xdr:to>
      <xdr:col>86</xdr:col>
      <xdr:colOff>25400</xdr:colOff>
      <xdr:row>58</xdr:row>
      <xdr:rowOff>68704</xdr:rowOff>
    </xdr:to>
    <xdr:cxnSp macro="">
      <xdr:nvCxnSpPr>
        <xdr:cNvPr id="586" name="直線コネクタ 585"/>
        <xdr:cNvCxnSpPr/>
      </xdr:nvCxnSpPr>
      <xdr:spPr>
        <a:xfrm>
          <a:off x="16230600" y="1001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29391</xdr:rowOff>
    </xdr:from>
    <xdr:ext cx="534377" cy="259045"/>
    <xdr:sp macro="" textlink="">
      <xdr:nvSpPr>
        <xdr:cNvPr id="587" name="教育費最大値テキスト"/>
        <xdr:cNvSpPr txBox="1"/>
      </xdr:nvSpPr>
      <xdr:spPr>
        <a:xfrm>
          <a:off x="16370300" y="894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61,995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82714</xdr:rowOff>
    </xdr:from>
    <xdr:to>
      <xdr:col>86</xdr:col>
      <xdr:colOff>25400</xdr:colOff>
      <xdr:row>53</xdr:row>
      <xdr:rowOff>82714</xdr:rowOff>
    </xdr:to>
    <xdr:cxnSp macro="">
      <xdr:nvCxnSpPr>
        <xdr:cNvPr id="588" name="直線コネクタ 587"/>
        <xdr:cNvCxnSpPr/>
      </xdr:nvCxnSpPr>
      <xdr:spPr>
        <a:xfrm>
          <a:off x="16230600" y="916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103940</xdr:rowOff>
    </xdr:from>
    <xdr:to>
      <xdr:col>85</xdr:col>
      <xdr:colOff>127000</xdr:colOff>
      <xdr:row>58</xdr:row>
      <xdr:rowOff>68704</xdr:rowOff>
    </xdr:to>
    <xdr:cxnSp macro="">
      <xdr:nvCxnSpPr>
        <xdr:cNvPr id="589" name="直線コネクタ 588"/>
        <xdr:cNvCxnSpPr/>
      </xdr:nvCxnSpPr>
      <xdr:spPr>
        <a:xfrm>
          <a:off x="15481300" y="8847890"/>
          <a:ext cx="838200" cy="116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106683</xdr:rowOff>
    </xdr:from>
    <xdr:ext cx="534377" cy="259045"/>
    <xdr:sp macro="" textlink="">
      <xdr:nvSpPr>
        <xdr:cNvPr id="590" name="教育費平均値テキスト"/>
        <xdr:cNvSpPr txBox="1"/>
      </xdr:nvSpPr>
      <xdr:spPr>
        <a:xfrm>
          <a:off x="16370300" y="9364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83806</xdr:rowOff>
    </xdr:from>
    <xdr:to>
      <xdr:col>85</xdr:col>
      <xdr:colOff>177800</xdr:colOff>
      <xdr:row>56</xdr:row>
      <xdr:rowOff>13956</xdr:rowOff>
    </xdr:to>
    <xdr:sp macro="" textlink="">
      <xdr:nvSpPr>
        <xdr:cNvPr id="591" name="フローチャート: 判断 590"/>
        <xdr:cNvSpPr/>
      </xdr:nvSpPr>
      <xdr:spPr>
        <a:xfrm>
          <a:off x="16268700" y="951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103940</xdr:rowOff>
    </xdr:from>
    <xdr:to>
      <xdr:col>81</xdr:col>
      <xdr:colOff>50800</xdr:colOff>
      <xdr:row>55</xdr:row>
      <xdr:rowOff>154396</xdr:rowOff>
    </xdr:to>
    <xdr:cxnSp macro="">
      <xdr:nvCxnSpPr>
        <xdr:cNvPr id="592" name="直線コネクタ 591"/>
        <xdr:cNvCxnSpPr/>
      </xdr:nvCxnSpPr>
      <xdr:spPr>
        <a:xfrm flipV="1">
          <a:off x="14592300" y="8847890"/>
          <a:ext cx="889000" cy="7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96705</xdr:rowOff>
    </xdr:from>
    <xdr:to>
      <xdr:col>81</xdr:col>
      <xdr:colOff>101600</xdr:colOff>
      <xdr:row>55</xdr:row>
      <xdr:rowOff>26855</xdr:rowOff>
    </xdr:to>
    <xdr:sp macro="" textlink="">
      <xdr:nvSpPr>
        <xdr:cNvPr id="593" name="フローチャート: 判断 592"/>
        <xdr:cNvSpPr/>
      </xdr:nvSpPr>
      <xdr:spPr>
        <a:xfrm>
          <a:off x="15430500" y="93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17982</xdr:rowOff>
    </xdr:from>
    <xdr:ext cx="534377" cy="259045"/>
    <xdr:sp macro="" textlink="">
      <xdr:nvSpPr>
        <xdr:cNvPr id="594" name="テキスト ボックス 593"/>
        <xdr:cNvSpPr txBox="1"/>
      </xdr:nvSpPr>
      <xdr:spPr>
        <a:xfrm>
          <a:off x="15214111" y="94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29188</xdr:rowOff>
    </xdr:from>
    <xdr:to>
      <xdr:col>76</xdr:col>
      <xdr:colOff>114300</xdr:colOff>
      <xdr:row>55</xdr:row>
      <xdr:rowOff>154396</xdr:rowOff>
    </xdr:to>
    <xdr:cxnSp macro="">
      <xdr:nvCxnSpPr>
        <xdr:cNvPr id="595" name="直線コネクタ 594"/>
        <xdr:cNvCxnSpPr/>
      </xdr:nvCxnSpPr>
      <xdr:spPr>
        <a:xfrm>
          <a:off x="13703300" y="8601688"/>
          <a:ext cx="889000" cy="98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18916</xdr:rowOff>
    </xdr:from>
    <xdr:to>
      <xdr:col>76</xdr:col>
      <xdr:colOff>165100</xdr:colOff>
      <xdr:row>55</xdr:row>
      <xdr:rowOff>120516</xdr:rowOff>
    </xdr:to>
    <xdr:sp macro="" textlink="">
      <xdr:nvSpPr>
        <xdr:cNvPr id="596" name="フローチャート: 判断 595"/>
        <xdr:cNvSpPr/>
      </xdr:nvSpPr>
      <xdr:spPr>
        <a:xfrm>
          <a:off x="14541500" y="944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137043</xdr:rowOff>
    </xdr:from>
    <xdr:ext cx="534377" cy="259045"/>
    <xdr:sp macro="" textlink="">
      <xdr:nvSpPr>
        <xdr:cNvPr id="597" name="テキスト ボックス 596"/>
        <xdr:cNvSpPr txBox="1"/>
      </xdr:nvSpPr>
      <xdr:spPr>
        <a:xfrm>
          <a:off x="14325111" y="9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29188</xdr:rowOff>
    </xdr:from>
    <xdr:to>
      <xdr:col>71</xdr:col>
      <xdr:colOff>177800</xdr:colOff>
      <xdr:row>56</xdr:row>
      <xdr:rowOff>144142</xdr:rowOff>
    </xdr:to>
    <xdr:cxnSp macro="">
      <xdr:nvCxnSpPr>
        <xdr:cNvPr id="598" name="直線コネクタ 597"/>
        <xdr:cNvCxnSpPr/>
      </xdr:nvCxnSpPr>
      <xdr:spPr>
        <a:xfrm flipV="1">
          <a:off x="12814300" y="8601688"/>
          <a:ext cx="889000" cy="114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104608</xdr:rowOff>
    </xdr:from>
    <xdr:to>
      <xdr:col>72</xdr:col>
      <xdr:colOff>38100</xdr:colOff>
      <xdr:row>55</xdr:row>
      <xdr:rowOff>34758</xdr:rowOff>
    </xdr:to>
    <xdr:sp macro="" textlink="">
      <xdr:nvSpPr>
        <xdr:cNvPr id="599" name="フローチャート: 判断 598"/>
        <xdr:cNvSpPr/>
      </xdr:nvSpPr>
      <xdr:spPr>
        <a:xfrm>
          <a:off x="13652500" y="936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25885</xdr:rowOff>
    </xdr:from>
    <xdr:ext cx="534377" cy="259045"/>
    <xdr:sp macro="" textlink="">
      <xdr:nvSpPr>
        <xdr:cNvPr id="600" name="テキスト ボックス 599"/>
        <xdr:cNvSpPr txBox="1"/>
      </xdr:nvSpPr>
      <xdr:spPr>
        <a:xfrm>
          <a:off x="13436111" y="94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88508</xdr:rowOff>
    </xdr:from>
    <xdr:to>
      <xdr:col>67</xdr:col>
      <xdr:colOff>101600</xdr:colOff>
      <xdr:row>55</xdr:row>
      <xdr:rowOff>18658</xdr:rowOff>
    </xdr:to>
    <xdr:sp macro="" textlink="">
      <xdr:nvSpPr>
        <xdr:cNvPr id="601" name="フローチャート: 判断 600"/>
        <xdr:cNvSpPr/>
      </xdr:nvSpPr>
      <xdr:spPr>
        <a:xfrm>
          <a:off x="12763500" y="934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35185</xdr:rowOff>
    </xdr:from>
    <xdr:ext cx="534377" cy="259045"/>
    <xdr:sp macro="" textlink="">
      <xdr:nvSpPr>
        <xdr:cNvPr id="602" name="テキスト ボックス 601"/>
        <xdr:cNvSpPr txBox="1"/>
      </xdr:nvSpPr>
      <xdr:spPr>
        <a:xfrm>
          <a:off x="12547111" y="912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17904</xdr:rowOff>
    </xdr:from>
    <xdr:to>
      <xdr:col>85</xdr:col>
      <xdr:colOff>177800</xdr:colOff>
      <xdr:row>58</xdr:row>
      <xdr:rowOff>119504</xdr:rowOff>
    </xdr:to>
    <xdr:sp macro="" textlink="">
      <xdr:nvSpPr>
        <xdr:cNvPr id="608" name="楕円 607"/>
        <xdr:cNvSpPr/>
      </xdr:nvSpPr>
      <xdr:spPr>
        <a:xfrm>
          <a:off x="16268700" y="99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104281</xdr:rowOff>
    </xdr:from>
    <xdr:ext cx="534377" cy="259045"/>
    <xdr:sp macro="" textlink="">
      <xdr:nvSpPr>
        <xdr:cNvPr id="609" name="教育費該当値テキスト"/>
        <xdr:cNvSpPr txBox="1"/>
      </xdr:nvSpPr>
      <xdr:spPr>
        <a:xfrm>
          <a:off x="16370300" y="987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53140</xdr:rowOff>
    </xdr:from>
    <xdr:to>
      <xdr:col>81</xdr:col>
      <xdr:colOff>101600</xdr:colOff>
      <xdr:row>51</xdr:row>
      <xdr:rowOff>154740</xdr:rowOff>
    </xdr:to>
    <xdr:sp macro="" textlink="">
      <xdr:nvSpPr>
        <xdr:cNvPr id="610" name="楕円 609"/>
        <xdr:cNvSpPr/>
      </xdr:nvSpPr>
      <xdr:spPr>
        <a:xfrm>
          <a:off x="15430500" y="879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171267</xdr:rowOff>
    </xdr:from>
    <xdr:ext cx="534377" cy="259045"/>
    <xdr:sp macro="" textlink="">
      <xdr:nvSpPr>
        <xdr:cNvPr id="611" name="テキスト ボックス 610"/>
        <xdr:cNvSpPr txBox="1"/>
      </xdr:nvSpPr>
      <xdr:spPr>
        <a:xfrm>
          <a:off x="15214111" y="85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103596</xdr:rowOff>
    </xdr:from>
    <xdr:to>
      <xdr:col>76</xdr:col>
      <xdr:colOff>165100</xdr:colOff>
      <xdr:row>56</xdr:row>
      <xdr:rowOff>33746</xdr:rowOff>
    </xdr:to>
    <xdr:sp macro="" textlink="">
      <xdr:nvSpPr>
        <xdr:cNvPr id="612" name="楕円 611"/>
        <xdr:cNvSpPr/>
      </xdr:nvSpPr>
      <xdr:spPr>
        <a:xfrm>
          <a:off x="14541500" y="95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24873</xdr:rowOff>
    </xdr:from>
    <xdr:ext cx="534377" cy="259045"/>
    <xdr:sp macro="" textlink="">
      <xdr:nvSpPr>
        <xdr:cNvPr id="613" name="テキスト ボックス 612"/>
        <xdr:cNvSpPr txBox="1"/>
      </xdr:nvSpPr>
      <xdr:spPr>
        <a:xfrm>
          <a:off x="14325111" y="96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149838</xdr:rowOff>
    </xdr:from>
    <xdr:to>
      <xdr:col>72</xdr:col>
      <xdr:colOff>38100</xdr:colOff>
      <xdr:row>50</xdr:row>
      <xdr:rowOff>79988</xdr:rowOff>
    </xdr:to>
    <xdr:sp macro="" textlink="">
      <xdr:nvSpPr>
        <xdr:cNvPr id="614" name="楕円 613"/>
        <xdr:cNvSpPr/>
      </xdr:nvSpPr>
      <xdr:spPr>
        <a:xfrm>
          <a:off x="13652500" y="855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48</xdr:row>
      <xdr:rowOff>96515</xdr:rowOff>
    </xdr:from>
    <xdr:ext cx="534377" cy="259045"/>
    <xdr:sp macro="" textlink="">
      <xdr:nvSpPr>
        <xdr:cNvPr id="615" name="テキスト ボックス 614"/>
        <xdr:cNvSpPr txBox="1"/>
      </xdr:nvSpPr>
      <xdr:spPr>
        <a:xfrm>
          <a:off x="13436111" y="83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93342</xdr:rowOff>
    </xdr:from>
    <xdr:to>
      <xdr:col>67</xdr:col>
      <xdr:colOff>101600</xdr:colOff>
      <xdr:row>57</xdr:row>
      <xdr:rowOff>23492</xdr:rowOff>
    </xdr:to>
    <xdr:sp macro="" textlink="">
      <xdr:nvSpPr>
        <xdr:cNvPr id="616" name="楕円 615"/>
        <xdr:cNvSpPr/>
      </xdr:nvSpPr>
      <xdr:spPr>
        <a:xfrm>
          <a:off x="12763500" y="96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14619</xdr:rowOff>
    </xdr:from>
    <xdr:ext cx="534377" cy="259045"/>
    <xdr:sp macro="" textlink="">
      <xdr:nvSpPr>
        <xdr:cNvPr id="617" name="テキスト ボックス 616"/>
        <xdr:cNvSpPr txBox="1"/>
      </xdr:nvSpPr>
      <xdr:spPr>
        <a:xfrm>
          <a:off x="12547111" y="97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8" name="直線コネクタ 62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9" name="テキスト ボックス 62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30" name="直線コネクタ 62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31" name="テキスト ボックス 630"/>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2" name="直線コネクタ 63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33" name="テキスト ボックス 632"/>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4" name="直線コネクタ 63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35" name="テキスト ボックス 634"/>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6" name="直線コネクタ 63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7" name="テキスト ボックス 636"/>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8" name="直線コネクタ 63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9" name="テキスト ボックス 638"/>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41" name="テキスト ボックス 640"/>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42708</xdr:rowOff>
    </xdr:from>
    <xdr:to>
      <xdr:col>85</xdr:col>
      <xdr:colOff>126364</xdr:colOff>
      <xdr:row>79</xdr:row>
      <xdr:rowOff>98879</xdr:rowOff>
    </xdr:to>
    <xdr:cxnSp macro="">
      <xdr:nvCxnSpPr>
        <xdr:cNvPr id="643" name="直線コネクタ 642"/>
        <xdr:cNvCxnSpPr/>
      </xdr:nvCxnSpPr>
      <xdr:spPr>
        <a:xfrm flipV="1">
          <a:off x="16317595" y="12044208"/>
          <a:ext cx="1269" cy="159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5" name="直線コネクタ 64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160835</xdr:rowOff>
    </xdr:from>
    <xdr:ext cx="469744" cy="259045"/>
    <xdr:sp macro="" textlink="">
      <xdr:nvSpPr>
        <xdr:cNvPr id="646" name="災害復旧費最大値テキスト"/>
        <xdr:cNvSpPr txBox="1"/>
      </xdr:nvSpPr>
      <xdr:spPr>
        <a:xfrm>
          <a:off x="16370300" y="1181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42708</xdr:rowOff>
    </xdr:from>
    <xdr:to>
      <xdr:col>86</xdr:col>
      <xdr:colOff>25400</xdr:colOff>
      <xdr:row>70</xdr:row>
      <xdr:rowOff>42708</xdr:rowOff>
    </xdr:to>
    <xdr:cxnSp macro="">
      <xdr:nvCxnSpPr>
        <xdr:cNvPr id="647" name="直線コネクタ 646"/>
        <xdr:cNvCxnSpPr/>
      </xdr:nvCxnSpPr>
      <xdr:spPr>
        <a:xfrm>
          <a:off x="16230600" y="1204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161907</xdr:rowOff>
    </xdr:from>
    <xdr:to>
      <xdr:col>85</xdr:col>
      <xdr:colOff>127000</xdr:colOff>
      <xdr:row>79</xdr:row>
      <xdr:rowOff>98879</xdr:rowOff>
    </xdr:to>
    <xdr:cxnSp macro="">
      <xdr:nvCxnSpPr>
        <xdr:cNvPr id="648" name="直線コネクタ 647"/>
        <xdr:cNvCxnSpPr/>
      </xdr:nvCxnSpPr>
      <xdr:spPr>
        <a:xfrm>
          <a:off x="15481300" y="12506307"/>
          <a:ext cx="838200" cy="113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119288</xdr:rowOff>
    </xdr:from>
    <xdr:ext cx="469744" cy="259045"/>
    <xdr:sp macro="" textlink="">
      <xdr:nvSpPr>
        <xdr:cNvPr id="649" name="災害復旧費平均値テキスト"/>
        <xdr:cNvSpPr txBox="1"/>
      </xdr:nvSpPr>
      <xdr:spPr>
        <a:xfrm>
          <a:off x="16370300" y="1280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96411</xdr:rowOff>
    </xdr:from>
    <xdr:to>
      <xdr:col>85</xdr:col>
      <xdr:colOff>177800</xdr:colOff>
      <xdr:row>76</xdr:row>
      <xdr:rowOff>26561</xdr:rowOff>
    </xdr:to>
    <xdr:sp macro="" textlink="">
      <xdr:nvSpPr>
        <xdr:cNvPr id="650" name="フローチャート: 判断 649"/>
        <xdr:cNvSpPr/>
      </xdr:nvSpPr>
      <xdr:spPr>
        <a:xfrm>
          <a:off x="16268700" y="129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161907</xdr:rowOff>
    </xdr:from>
    <xdr:to>
      <xdr:col>81</xdr:col>
      <xdr:colOff>50800</xdr:colOff>
      <xdr:row>78</xdr:row>
      <xdr:rowOff>123698</xdr:rowOff>
    </xdr:to>
    <xdr:cxnSp macro="">
      <xdr:nvCxnSpPr>
        <xdr:cNvPr id="651" name="直線コネクタ 650"/>
        <xdr:cNvCxnSpPr/>
      </xdr:nvCxnSpPr>
      <xdr:spPr>
        <a:xfrm flipV="1">
          <a:off x="14592300" y="12506307"/>
          <a:ext cx="889000" cy="99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70</xdr:row>
      <xdr:rowOff>100983</xdr:rowOff>
    </xdr:from>
    <xdr:to>
      <xdr:col>81</xdr:col>
      <xdr:colOff>101600</xdr:colOff>
      <xdr:row>71</xdr:row>
      <xdr:rowOff>31133</xdr:rowOff>
    </xdr:to>
    <xdr:sp macro="" textlink="">
      <xdr:nvSpPr>
        <xdr:cNvPr id="652" name="フローチャート: 判断 651"/>
        <xdr:cNvSpPr/>
      </xdr:nvSpPr>
      <xdr:spPr>
        <a:xfrm>
          <a:off x="15430500" y="1210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69</xdr:row>
      <xdr:rowOff>47660</xdr:rowOff>
    </xdr:from>
    <xdr:ext cx="469744" cy="259045"/>
    <xdr:sp macro="" textlink="">
      <xdr:nvSpPr>
        <xdr:cNvPr id="653" name="テキスト ボックス 652"/>
        <xdr:cNvSpPr txBox="1"/>
      </xdr:nvSpPr>
      <xdr:spPr>
        <a:xfrm>
          <a:off x="15246428" y="1187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123698</xdr:rowOff>
    </xdr:from>
    <xdr:to>
      <xdr:col>76</xdr:col>
      <xdr:colOff>114300</xdr:colOff>
      <xdr:row>79</xdr:row>
      <xdr:rowOff>98879</xdr:rowOff>
    </xdr:to>
    <xdr:cxnSp macro="">
      <xdr:nvCxnSpPr>
        <xdr:cNvPr id="654" name="直線コネクタ 653"/>
        <xdr:cNvCxnSpPr/>
      </xdr:nvCxnSpPr>
      <xdr:spPr>
        <a:xfrm flipV="1">
          <a:off x="13703300" y="13496798"/>
          <a:ext cx="889000" cy="14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9216</xdr:rowOff>
    </xdr:from>
    <xdr:to>
      <xdr:col>76</xdr:col>
      <xdr:colOff>165100</xdr:colOff>
      <xdr:row>72</xdr:row>
      <xdr:rowOff>110816</xdr:rowOff>
    </xdr:to>
    <xdr:sp macro="" textlink="">
      <xdr:nvSpPr>
        <xdr:cNvPr id="655" name="フローチャート: 判断 654"/>
        <xdr:cNvSpPr/>
      </xdr:nvSpPr>
      <xdr:spPr>
        <a:xfrm>
          <a:off x="14541500" y="1235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127343</xdr:rowOff>
    </xdr:from>
    <xdr:ext cx="469744" cy="259045"/>
    <xdr:sp macro="" textlink="">
      <xdr:nvSpPr>
        <xdr:cNvPr id="656" name="テキスト ボックス 655"/>
        <xdr:cNvSpPr txBox="1"/>
      </xdr:nvSpPr>
      <xdr:spPr>
        <a:xfrm>
          <a:off x="14357428" y="1212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85489</xdr:rowOff>
    </xdr:from>
    <xdr:to>
      <xdr:col>71</xdr:col>
      <xdr:colOff>177800</xdr:colOff>
      <xdr:row>79</xdr:row>
      <xdr:rowOff>98879</xdr:rowOff>
    </xdr:to>
    <xdr:cxnSp macro="">
      <xdr:nvCxnSpPr>
        <xdr:cNvPr id="657" name="直線コネクタ 656"/>
        <xdr:cNvCxnSpPr/>
      </xdr:nvCxnSpPr>
      <xdr:spPr>
        <a:xfrm>
          <a:off x="12814300" y="13630039"/>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33710</xdr:rowOff>
    </xdr:from>
    <xdr:to>
      <xdr:col>72</xdr:col>
      <xdr:colOff>38100</xdr:colOff>
      <xdr:row>74</xdr:row>
      <xdr:rowOff>135310</xdr:rowOff>
    </xdr:to>
    <xdr:sp macro="" textlink="">
      <xdr:nvSpPr>
        <xdr:cNvPr id="658" name="フローチャート: 判断 657"/>
        <xdr:cNvSpPr/>
      </xdr:nvSpPr>
      <xdr:spPr>
        <a:xfrm>
          <a:off x="13652500" y="127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151837</xdr:rowOff>
    </xdr:from>
    <xdr:ext cx="469744" cy="259045"/>
    <xdr:sp macro="" textlink="">
      <xdr:nvSpPr>
        <xdr:cNvPr id="659" name="テキスト ボックス 658"/>
        <xdr:cNvSpPr txBox="1"/>
      </xdr:nvSpPr>
      <xdr:spPr>
        <a:xfrm>
          <a:off x="13468428" y="124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88574</xdr:rowOff>
    </xdr:from>
    <xdr:to>
      <xdr:col>67</xdr:col>
      <xdr:colOff>101600</xdr:colOff>
      <xdr:row>75</xdr:row>
      <xdr:rowOff>18724</xdr:rowOff>
    </xdr:to>
    <xdr:sp macro="" textlink="">
      <xdr:nvSpPr>
        <xdr:cNvPr id="660" name="フローチャート: 判断 659"/>
        <xdr:cNvSpPr/>
      </xdr:nvSpPr>
      <xdr:spPr>
        <a:xfrm>
          <a:off x="12763500" y="1277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35251</xdr:rowOff>
    </xdr:from>
    <xdr:ext cx="469744" cy="259045"/>
    <xdr:sp macro="" textlink="">
      <xdr:nvSpPr>
        <xdr:cNvPr id="661" name="テキスト ボックス 660"/>
        <xdr:cNvSpPr txBox="1"/>
      </xdr:nvSpPr>
      <xdr:spPr>
        <a:xfrm>
          <a:off x="12579428" y="1255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7" name="楕円 66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111107</xdr:rowOff>
    </xdr:from>
    <xdr:to>
      <xdr:col>81</xdr:col>
      <xdr:colOff>101600</xdr:colOff>
      <xdr:row>73</xdr:row>
      <xdr:rowOff>41257</xdr:rowOff>
    </xdr:to>
    <xdr:sp macro="" textlink="">
      <xdr:nvSpPr>
        <xdr:cNvPr id="669" name="楕円 668"/>
        <xdr:cNvSpPr/>
      </xdr:nvSpPr>
      <xdr:spPr>
        <a:xfrm>
          <a:off x="15430500" y="124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32384</xdr:rowOff>
    </xdr:from>
    <xdr:ext cx="469744" cy="259045"/>
    <xdr:sp macro="" textlink="">
      <xdr:nvSpPr>
        <xdr:cNvPr id="670" name="テキスト ボックス 669"/>
        <xdr:cNvSpPr txBox="1"/>
      </xdr:nvSpPr>
      <xdr:spPr>
        <a:xfrm>
          <a:off x="15246428" y="1254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72898</xdr:rowOff>
    </xdr:from>
    <xdr:to>
      <xdr:col>76</xdr:col>
      <xdr:colOff>165100</xdr:colOff>
      <xdr:row>79</xdr:row>
      <xdr:rowOff>3048</xdr:rowOff>
    </xdr:to>
    <xdr:sp macro="" textlink="">
      <xdr:nvSpPr>
        <xdr:cNvPr id="671" name="楕円 670"/>
        <xdr:cNvSpPr/>
      </xdr:nvSpPr>
      <xdr:spPr>
        <a:xfrm>
          <a:off x="14541500" y="134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165625</xdr:rowOff>
    </xdr:from>
    <xdr:ext cx="378565" cy="259045"/>
    <xdr:sp macro="" textlink="">
      <xdr:nvSpPr>
        <xdr:cNvPr id="672" name="テキスト ボックス 671"/>
        <xdr:cNvSpPr txBox="1"/>
      </xdr:nvSpPr>
      <xdr:spPr>
        <a:xfrm>
          <a:off x="14403017" y="13538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3" name="楕円 67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4" name="テキスト ボックス 67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34689</xdr:rowOff>
    </xdr:from>
    <xdr:to>
      <xdr:col>67</xdr:col>
      <xdr:colOff>101600</xdr:colOff>
      <xdr:row>79</xdr:row>
      <xdr:rowOff>136289</xdr:rowOff>
    </xdr:to>
    <xdr:sp macro="" textlink="">
      <xdr:nvSpPr>
        <xdr:cNvPr id="675" name="楕円 674"/>
        <xdr:cNvSpPr/>
      </xdr:nvSpPr>
      <xdr:spPr>
        <a:xfrm>
          <a:off x="12763500" y="135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127416</xdr:rowOff>
    </xdr:from>
    <xdr:ext cx="313932" cy="259045"/>
    <xdr:sp macro="" textlink="">
      <xdr:nvSpPr>
        <xdr:cNvPr id="676" name="テキスト ボックス 675"/>
        <xdr:cNvSpPr txBox="1"/>
      </xdr:nvSpPr>
      <xdr:spPr>
        <a:xfrm>
          <a:off x="12657333" y="13671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7" name="テキスト ボックス 68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8" name="直線コネクタ 68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9" name="テキスト ボックス 68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90" name="直線コネクタ 68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1" name="テキスト ボックス 69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2" name="直線コネクタ 69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3" name="テキスト ボックス 69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4" name="直線コネクタ 69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5" name="テキスト ボックス 69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6" name="直線コネクタ 69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7" name="テキスト ボックス 69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8" name="直線コネクタ 69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9" name="テキスト ボックス 69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0" name="直線コネクタ 69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701" name="テキスト ボックス 70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156502</xdr:rowOff>
    </xdr:from>
    <xdr:to>
      <xdr:col>85</xdr:col>
      <xdr:colOff>126364</xdr:colOff>
      <xdr:row>98</xdr:row>
      <xdr:rowOff>167001</xdr:rowOff>
    </xdr:to>
    <xdr:cxnSp macro="">
      <xdr:nvCxnSpPr>
        <xdr:cNvPr id="703" name="直線コネクタ 702"/>
        <xdr:cNvCxnSpPr/>
      </xdr:nvCxnSpPr>
      <xdr:spPr>
        <a:xfrm flipV="1">
          <a:off x="16317595" y="15415552"/>
          <a:ext cx="1269" cy="1553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170828</xdr:rowOff>
    </xdr:from>
    <xdr:ext cx="534377" cy="259045"/>
    <xdr:sp macro="" textlink="">
      <xdr:nvSpPr>
        <xdr:cNvPr id="704" name="公債費最小値テキスト"/>
        <xdr:cNvSpPr txBox="1"/>
      </xdr:nvSpPr>
      <xdr:spPr>
        <a:xfrm>
          <a:off x="16370300" y="1697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167001</xdr:rowOff>
    </xdr:from>
    <xdr:to>
      <xdr:col>86</xdr:col>
      <xdr:colOff>25400</xdr:colOff>
      <xdr:row>98</xdr:row>
      <xdr:rowOff>167001</xdr:rowOff>
    </xdr:to>
    <xdr:cxnSp macro="">
      <xdr:nvCxnSpPr>
        <xdr:cNvPr id="705" name="直線コネクタ 704"/>
        <xdr:cNvCxnSpPr/>
      </xdr:nvCxnSpPr>
      <xdr:spPr>
        <a:xfrm>
          <a:off x="16230600" y="16969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103179</xdr:rowOff>
    </xdr:from>
    <xdr:ext cx="599010" cy="259045"/>
    <xdr:sp macro="" textlink="">
      <xdr:nvSpPr>
        <xdr:cNvPr id="706" name="公債費最大値テキスト"/>
        <xdr:cNvSpPr txBox="1"/>
      </xdr:nvSpPr>
      <xdr:spPr>
        <a:xfrm>
          <a:off x="16370300" y="1519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156502</xdr:rowOff>
    </xdr:from>
    <xdr:to>
      <xdr:col>86</xdr:col>
      <xdr:colOff>25400</xdr:colOff>
      <xdr:row>89</xdr:row>
      <xdr:rowOff>156502</xdr:rowOff>
    </xdr:to>
    <xdr:cxnSp macro="">
      <xdr:nvCxnSpPr>
        <xdr:cNvPr id="707" name="直線コネクタ 706"/>
        <xdr:cNvCxnSpPr/>
      </xdr:nvCxnSpPr>
      <xdr:spPr>
        <a:xfrm>
          <a:off x="16230600" y="1541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167001</xdr:rowOff>
    </xdr:from>
    <xdr:to>
      <xdr:col>85</xdr:col>
      <xdr:colOff>127000</xdr:colOff>
      <xdr:row>99</xdr:row>
      <xdr:rowOff>11472</xdr:rowOff>
    </xdr:to>
    <xdr:cxnSp macro="">
      <xdr:nvCxnSpPr>
        <xdr:cNvPr id="708" name="直線コネクタ 707"/>
        <xdr:cNvCxnSpPr/>
      </xdr:nvCxnSpPr>
      <xdr:spPr>
        <a:xfrm flipV="1">
          <a:off x="15481300" y="16969101"/>
          <a:ext cx="838200" cy="1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78205</xdr:rowOff>
    </xdr:from>
    <xdr:ext cx="534377" cy="259045"/>
    <xdr:sp macro="" textlink="">
      <xdr:nvSpPr>
        <xdr:cNvPr id="709" name="公債費平均値テキスト"/>
        <xdr:cNvSpPr txBox="1"/>
      </xdr:nvSpPr>
      <xdr:spPr>
        <a:xfrm>
          <a:off x="16370300" y="15851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55328</xdr:rowOff>
    </xdr:from>
    <xdr:to>
      <xdr:col>85</xdr:col>
      <xdr:colOff>177800</xdr:colOff>
      <xdr:row>93</xdr:row>
      <xdr:rowOff>156928</xdr:rowOff>
    </xdr:to>
    <xdr:sp macro="" textlink="">
      <xdr:nvSpPr>
        <xdr:cNvPr id="710" name="フローチャート: 判断 709"/>
        <xdr:cNvSpPr/>
      </xdr:nvSpPr>
      <xdr:spPr>
        <a:xfrm>
          <a:off x="16268700" y="160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169108</xdr:rowOff>
    </xdr:from>
    <xdr:to>
      <xdr:col>81</xdr:col>
      <xdr:colOff>50800</xdr:colOff>
      <xdr:row>99</xdr:row>
      <xdr:rowOff>11472</xdr:rowOff>
    </xdr:to>
    <xdr:cxnSp macro="">
      <xdr:nvCxnSpPr>
        <xdr:cNvPr id="711" name="直線コネクタ 710"/>
        <xdr:cNvCxnSpPr/>
      </xdr:nvCxnSpPr>
      <xdr:spPr>
        <a:xfrm>
          <a:off x="14592300" y="16971208"/>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114650</xdr:rowOff>
    </xdr:from>
    <xdr:to>
      <xdr:col>81</xdr:col>
      <xdr:colOff>101600</xdr:colOff>
      <xdr:row>94</xdr:row>
      <xdr:rowOff>44800</xdr:rowOff>
    </xdr:to>
    <xdr:sp macro="" textlink="">
      <xdr:nvSpPr>
        <xdr:cNvPr id="712" name="フローチャート: 判断 711"/>
        <xdr:cNvSpPr/>
      </xdr:nvSpPr>
      <xdr:spPr>
        <a:xfrm>
          <a:off x="154305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61327</xdr:rowOff>
    </xdr:from>
    <xdr:ext cx="534377" cy="259045"/>
    <xdr:sp macro="" textlink="">
      <xdr:nvSpPr>
        <xdr:cNvPr id="713" name="テキスト ボックス 712"/>
        <xdr:cNvSpPr txBox="1"/>
      </xdr:nvSpPr>
      <xdr:spPr>
        <a:xfrm>
          <a:off x="15214111" y="158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143097</xdr:rowOff>
    </xdr:from>
    <xdr:to>
      <xdr:col>76</xdr:col>
      <xdr:colOff>114300</xdr:colOff>
      <xdr:row>98</xdr:row>
      <xdr:rowOff>169108</xdr:rowOff>
    </xdr:to>
    <xdr:cxnSp macro="">
      <xdr:nvCxnSpPr>
        <xdr:cNvPr id="714" name="直線コネクタ 713"/>
        <xdr:cNvCxnSpPr/>
      </xdr:nvCxnSpPr>
      <xdr:spPr>
        <a:xfrm>
          <a:off x="13703300" y="16945197"/>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141216</xdr:rowOff>
    </xdr:from>
    <xdr:to>
      <xdr:col>76</xdr:col>
      <xdr:colOff>165100</xdr:colOff>
      <xdr:row>94</xdr:row>
      <xdr:rowOff>71366</xdr:rowOff>
    </xdr:to>
    <xdr:sp macro="" textlink="">
      <xdr:nvSpPr>
        <xdr:cNvPr id="715" name="フローチャート: 判断 714"/>
        <xdr:cNvSpPr/>
      </xdr:nvSpPr>
      <xdr:spPr>
        <a:xfrm>
          <a:off x="14541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87893</xdr:rowOff>
    </xdr:from>
    <xdr:ext cx="534377" cy="259045"/>
    <xdr:sp macro="" textlink="">
      <xdr:nvSpPr>
        <xdr:cNvPr id="716" name="テキスト ボックス 715"/>
        <xdr:cNvSpPr txBox="1"/>
      </xdr:nvSpPr>
      <xdr:spPr>
        <a:xfrm>
          <a:off x="14325111" y="158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91139</xdr:rowOff>
    </xdr:from>
    <xdr:to>
      <xdr:col>71</xdr:col>
      <xdr:colOff>177800</xdr:colOff>
      <xdr:row>98</xdr:row>
      <xdr:rowOff>143097</xdr:rowOff>
    </xdr:to>
    <xdr:cxnSp macro="">
      <xdr:nvCxnSpPr>
        <xdr:cNvPr id="717" name="直線コネクタ 716"/>
        <xdr:cNvCxnSpPr/>
      </xdr:nvCxnSpPr>
      <xdr:spPr>
        <a:xfrm>
          <a:off x="12814300" y="16893239"/>
          <a:ext cx="889000" cy="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59492</xdr:rowOff>
    </xdr:from>
    <xdr:to>
      <xdr:col>72</xdr:col>
      <xdr:colOff>38100</xdr:colOff>
      <xdr:row>94</xdr:row>
      <xdr:rowOff>161092</xdr:rowOff>
    </xdr:to>
    <xdr:sp macro="" textlink="">
      <xdr:nvSpPr>
        <xdr:cNvPr id="718" name="フローチャート: 判断 717"/>
        <xdr:cNvSpPr/>
      </xdr:nvSpPr>
      <xdr:spPr>
        <a:xfrm>
          <a:off x="13652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6169</xdr:rowOff>
    </xdr:from>
    <xdr:ext cx="534377" cy="259045"/>
    <xdr:sp macro="" textlink="">
      <xdr:nvSpPr>
        <xdr:cNvPr id="719" name="テキスト ボックス 718"/>
        <xdr:cNvSpPr txBox="1"/>
      </xdr:nvSpPr>
      <xdr:spPr>
        <a:xfrm>
          <a:off x="13436111" y="1595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7012</xdr:rowOff>
    </xdr:from>
    <xdr:to>
      <xdr:col>67</xdr:col>
      <xdr:colOff>101600</xdr:colOff>
      <xdr:row>94</xdr:row>
      <xdr:rowOff>108612</xdr:rowOff>
    </xdr:to>
    <xdr:sp macro="" textlink="">
      <xdr:nvSpPr>
        <xdr:cNvPr id="720" name="フローチャート: 判断 719"/>
        <xdr:cNvSpPr/>
      </xdr:nvSpPr>
      <xdr:spPr>
        <a:xfrm>
          <a:off x="12763500" y="1612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125139</xdr:rowOff>
    </xdr:from>
    <xdr:ext cx="534377" cy="259045"/>
    <xdr:sp macro="" textlink="">
      <xdr:nvSpPr>
        <xdr:cNvPr id="721" name="テキスト ボックス 720"/>
        <xdr:cNvSpPr txBox="1"/>
      </xdr:nvSpPr>
      <xdr:spPr>
        <a:xfrm>
          <a:off x="12547111" y="1589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2" name="テキスト ボックス 72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3" name="テキスト ボックス 72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4" name="テキスト ボックス 72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5" name="テキスト ボックス 72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6" name="テキスト ボックス 72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116201</xdr:rowOff>
    </xdr:from>
    <xdr:to>
      <xdr:col>85</xdr:col>
      <xdr:colOff>177800</xdr:colOff>
      <xdr:row>99</xdr:row>
      <xdr:rowOff>46351</xdr:rowOff>
    </xdr:to>
    <xdr:sp macro="" textlink="">
      <xdr:nvSpPr>
        <xdr:cNvPr id="727" name="楕円 726"/>
        <xdr:cNvSpPr/>
      </xdr:nvSpPr>
      <xdr:spPr>
        <a:xfrm>
          <a:off x="16268700" y="169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31128</xdr:rowOff>
    </xdr:from>
    <xdr:ext cx="534377" cy="259045"/>
    <xdr:sp macro="" textlink="">
      <xdr:nvSpPr>
        <xdr:cNvPr id="728" name="公債費該当値テキスト"/>
        <xdr:cNvSpPr txBox="1"/>
      </xdr:nvSpPr>
      <xdr:spPr>
        <a:xfrm>
          <a:off x="16370300" y="1683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132122</xdr:rowOff>
    </xdr:from>
    <xdr:to>
      <xdr:col>81</xdr:col>
      <xdr:colOff>101600</xdr:colOff>
      <xdr:row>99</xdr:row>
      <xdr:rowOff>62272</xdr:rowOff>
    </xdr:to>
    <xdr:sp macro="" textlink="">
      <xdr:nvSpPr>
        <xdr:cNvPr id="729" name="楕円 728"/>
        <xdr:cNvSpPr/>
      </xdr:nvSpPr>
      <xdr:spPr>
        <a:xfrm>
          <a:off x="15430500" y="169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53399</xdr:rowOff>
    </xdr:from>
    <xdr:ext cx="534377" cy="259045"/>
    <xdr:sp macro="" textlink="">
      <xdr:nvSpPr>
        <xdr:cNvPr id="730" name="テキスト ボックス 729"/>
        <xdr:cNvSpPr txBox="1"/>
      </xdr:nvSpPr>
      <xdr:spPr>
        <a:xfrm>
          <a:off x="15214111" y="1702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118308</xdr:rowOff>
    </xdr:from>
    <xdr:to>
      <xdr:col>76</xdr:col>
      <xdr:colOff>165100</xdr:colOff>
      <xdr:row>99</xdr:row>
      <xdr:rowOff>48458</xdr:rowOff>
    </xdr:to>
    <xdr:sp macro="" textlink="">
      <xdr:nvSpPr>
        <xdr:cNvPr id="731" name="楕円 730"/>
        <xdr:cNvSpPr/>
      </xdr:nvSpPr>
      <xdr:spPr>
        <a:xfrm>
          <a:off x="14541500" y="169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39585</xdr:rowOff>
    </xdr:from>
    <xdr:ext cx="534377" cy="259045"/>
    <xdr:sp macro="" textlink="">
      <xdr:nvSpPr>
        <xdr:cNvPr id="732" name="テキスト ボックス 731"/>
        <xdr:cNvSpPr txBox="1"/>
      </xdr:nvSpPr>
      <xdr:spPr>
        <a:xfrm>
          <a:off x="14325111" y="1701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92297</xdr:rowOff>
    </xdr:from>
    <xdr:to>
      <xdr:col>72</xdr:col>
      <xdr:colOff>38100</xdr:colOff>
      <xdr:row>99</xdr:row>
      <xdr:rowOff>22447</xdr:rowOff>
    </xdr:to>
    <xdr:sp macro="" textlink="">
      <xdr:nvSpPr>
        <xdr:cNvPr id="733" name="楕円 732"/>
        <xdr:cNvSpPr/>
      </xdr:nvSpPr>
      <xdr:spPr>
        <a:xfrm>
          <a:off x="13652500" y="1689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13574</xdr:rowOff>
    </xdr:from>
    <xdr:ext cx="534377" cy="259045"/>
    <xdr:sp macro="" textlink="">
      <xdr:nvSpPr>
        <xdr:cNvPr id="734" name="テキスト ボックス 733"/>
        <xdr:cNvSpPr txBox="1"/>
      </xdr:nvSpPr>
      <xdr:spPr>
        <a:xfrm>
          <a:off x="13436111" y="1698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40339</xdr:rowOff>
    </xdr:from>
    <xdr:to>
      <xdr:col>67</xdr:col>
      <xdr:colOff>101600</xdr:colOff>
      <xdr:row>98</xdr:row>
      <xdr:rowOff>141939</xdr:rowOff>
    </xdr:to>
    <xdr:sp macro="" textlink="">
      <xdr:nvSpPr>
        <xdr:cNvPr id="735" name="楕円 734"/>
        <xdr:cNvSpPr/>
      </xdr:nvSpPr>
      <xdr:spPr>
        <a:xfrm>
          <a:off x="12763500" y="168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133066</xdr:rowOff>
    </xdr:from>
    <xdr:ext cx="534377" cy="259045"/>
    <xdr:sp macro="" textlink="">
      <xdr:nvSpPr>
        <xdr:cNvPr id="736" name="テキスト ボックス 735"/>
        <xdr:cNvSpPr txBox="1"/>
      </xdr:nvSpPr>
      <xdr:spPr>
        <a:xfrm>
          <a:off x="12547111" y="1693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7" name="正方形/長方形 73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8" name="正方形/長方形 73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9" name="正方形/長方形 73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0" name="正方形/長方形 73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1" name="正方形/長方形 74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2" name="正方形/長方形 74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3" name="正方形/長方形 74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4" name="正方形/長方形 74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5" name="テキスト ボックス 74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6" name="直線コネクタ 74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7" name="直線コネクタ 74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8" name="テキスト ボックス 74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9" name="直線コネクタ 74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50" name="テキスト ボックス 74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1" name="直線コネクタ 75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2" name="テキスト ボックス 75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3" name="直線コネクタ 75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4" name="テキスト ボックス 75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5" name="直線コネクタ 75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6" name="テキスト ボックス 75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142177</xdr:rowOff>
    </xdr:from>
    <xdr:to>
      <xdr:col>116</xdr:col>
      <xdr:colOff>62864</xdr:colOff>
      <xdr:row>39</xdr:row>
      <xdr:rowOff>44450</xdr:rowOff>
    </xdr:to>
    <xdr:cxnSp macro="">
      <xdr:nvCxnSpPr>
        <xdr:cNvPr id="760" name="直線コネクタ 759"/>
        <xdr:cNvCxnSpPr/>
      </xdr:nvCxnSpPr>
      <xdr:spPr>
        <a:xfrm flipV="1">
          <a:off x="22159595" y="5285677"/>
          <a:ext cx="1269" cy="144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2" name="直線コネクタ 76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88854</xdr:rowOff>
    </xdr:from>
    <xdr:ext cx="469744" cy="259045"/>
    <xdr:sp macro="" textlink="">
      <xdr:nvSpPr>
        <xdr:cNvPr id="763" name="諸支出金最大値テキスト"/>
        <xdr:cNvSpPr txBox="1"/>
      </xdr:nvSpPr>
      <xdr:spPr>
        <a:xfrm>
          <a:off x="22212300" y="506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142177</xdr:rowOff>
    </xdr:from>
    <xdr:to>
      <xdr:col>116</xdr:col>
      <xdr:colOff>152400</xdr:colOff>
      <xdr:row>30</xdr:row>
      <xdr:rowOff>142177</xdr:rowOff>
    </xdr:to>
    <xdr:cxnSp macro="">
      <xdr:nvCxnSpPr>
        <xdr:cNvPr id="764" name="直線コネクタ 763"/>
        <xdr:cNvCxnSpPr/>
      </xdr:nvCxnSpPr>
      <xdr:spPr>
        <a:xfrm>
          <a:off x="22072600" y="528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142177</xdr:rowOff>
    </xdr:from>
    <xdr:to>
      <xdr:col>116</xdr:col>
      <xdr:colOff>63500</xdr:colOff>
      <xdr:row>39</xdr:row>
      <xdr:rowOff>44450</xdr:rowOff>
    </xdr:to>
    <xdr:cxnSp macro="">
      <xdr:nvCxnSpPr>
        <xdr:cNvPr id="765" name="直線コネクタ 764"/>
        <xdr:cNvCxnSpPr/>
      </xdr:nvCxnSpPr>
      <xdr:spPr>
        <a:xfrm flipV="1">
          <a:off x="21323300" y="5285677"/>
          <a:ext cx="838200" cy="14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168482</xdr:rowOff>
    </xdr:from>
    <xdr:ext cx="469744" cy="259045"/>
    <xdr:sp macro="" textlink="">
      <xdr:nvSpPr>
        <xdr:cNvPr id="766" name="諸支出金平均値テキスト"/>
        <xdr:cNvSpPr txBox="1"/>
      </xdr:nvSpPr>
      <xdr:spPr>
        <a:xfrm>
          <a:off x="22212300" y="6340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18605</xdr:rowOff>
    </xdr:from>
    <xdr:to>
      <xdr:col>116</xdr:col>
      <xdr:colOff>114300</xdr:colOff>
      <xdr:row>37</xdr:row>
      <xdr:rowOff>120205</xdr:rowOff>
    </xdr:to>
    <xdr:sp macro="" textlink="">
      <xdr:nvSpPr>
        <xdr:cNvPr id="767" name="フローチャート: 判断 766"/>
        <xdr:cNvSpPr/>
      </xdr:nvSpPr>
      <xdr:spPr>
        <a:xfrm>
          <a:off x="221107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38544</xdr:rowOff>
    </xdr:from>
    <xdr:to>
      <xdr:col>111</xdr:col>
      <xdr:colOff>177800</xdr:colOff>
      <xdr:row>39</xdr:row>
      <xdr:rowOff>44450</xdr:rowOff>
    </xdr:to>
    <xdr:cxnSp macro="">
      <xdr:nvCxnSpPr>
        <xdr:cNvPr id="768" name="直線コネクタ 767"/>
        <xdr:cNvCxnSpPr/>
      </xdr:nvCxnSpPr>
      <xdr:spPr>
        <a:xfrm>
          <a:off x="20434300" y="6725094"/>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133668</xdr:rowOff>
    </xdr:from>
    <xdr:to>
      <xdr:col>112</xdr:col>
      <xdr:colOff>38100</xdr:colOff>
      <xdr:row>39</xdr:row>
      <xdr:rowOff>63818</xdr:rowOff>
    </xdr:to>
    <xdr:sp macro="" textlink="">
      <xdr:nvSpPr>
        <xdr:cNvPr id="769" name="フローチャート: 判断 768"/>
        <xdr:cNvSpPr/>
      </xdr:nvSpPr>
      <xdr:spPr>
        <a:xfrm>
          <a:off x="21272500" y="66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80344</xdr:rowOff>
    </xdr:from>
    <xdr:ext cx="378565" cy="259045"/>
    <xdr:sp macro="" textlink="">
      <xdr:nvSpPr>
        <xdr:cNvPr id="770" name="テキスト ボックス 769"/>
        <xdr:cNvSpPr txBox="1"/>
      </xdr:nvSpPr>
      <xdr:spPr>
        <a:xfrm>
          <a:off x="21134017" y="6423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38544</xdr:rowOff>
    </xdr:from>
    <xdr:to>
      <xdr:col>107</xdr:col>
      <xdr:colOff>50800</xdr:colOff>
      <xdr:row>39</xdr:row>
      <xdr:rowOff>44450</xdr:rowOff>
    </xdr:to>
    <xdr:cxnSp macro="">
      <xdr:nvCxnSpPr>
        <xdr:cNvPr id="771" name="直線コネクタ 770"/>
        <xdr:cNvCxnSpPr/>
      </xdr:nvCxnSpPr>
      <xdr:spPr>
        <a:xfrm flipV="1">
          <a:off x="19545300" y="6725094"/>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137096</xdr:rowOff>
    </xdr:from>
    <xdr:to>
      <xdr:col>107</xdr:col>
      <xdr:colOff>101600</xdr:colOff>
      <xdr:row>39</xdr:row>
      <xdr:rowOff>67246</xdr:rowOff>
    </xdr:to>
    <xdr:sp macro="" textlink="">
      <xdr:nvSpPr>
        <xdr:cNvPr id="772" name="フローチャート: 判断 771"/>
        <xdr:cNvSpPr/>
      </xdr:nvSpPr>
      <xdr:spPr>
        <a:xfrm>
          <a:off x="20383500" y="665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83774</xdr:rowOff>
    </xdr:from>
    <xdr:ext cx="378565" cy="259045"/>
    <xdr:sp macro="" textlink="">
      <xdr:nvSpPr>
        <xdr:cNvPr id="773" name="テキスト ボックス 772"/>
        <xdr:cNvSpPr txBox="1"/>
      </xdr:nvSpPr>
      <xdr:spPr>
        <a:xfrm>
          <a:off x="20245017" y="64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4" name="直線コネクタ 77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145097</xdr:rowOff>
    </xdr:from>
    <xdr:to>
      <xdr:col>102</xdr:col>
      <xdr:colOff>165100</xdr:colOff>
      <xdr:row>39</xdr:row>
      <xdr:rowOff>75247</xdr:rowOff>
    </xdr:to>
    <xdr:sp macro="" textlink="">
      <xdr:nvSpPr>
        <xdr:cNvPr id="775" name="フローチャート: 判断 774"/>
        <xdr:cNvSpPr/>
      </xdr:nvSpPr>
      <xdr:spPr>
        <a:xfrm>
          <a:off x="19494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91774</xdr:rowOff>
    </xdr:from>
    <xdr:ext cx="378565" cy="259045"/>
    <xdr:sp macro="" textlink="">
      <xdr:nvSpPr>
        <xdr:cNvPr id="776" name="テキスト ボックス 775"/>
        <xdr:cNvSpPr txBox="1"/>
      </xdr:nvSpPr>
      <xdr:spPr>
        <a:xfrm>
          <a:off x="19356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152527</xdr:rowOff>
    </xdr:from>
    <xdr:to>
      <xdr:col>98</xdr:col>
      <xdr:colOff>38100</xdr:colOff>
      <xdr:row>39</xdr:row>
      <xdr:rowOff>82677</xdr:rowOff>
    </xdr:to>
    <xdr:sp macro="" textlink="">
      <xdr:nvSpPr>
        <xdr:cNvPr id="777" name="フローチャート: 判断 776"/>
        <xdr:cNvSpPr/>
      </xdr:nvSpPr>
      <xdr:spPr>
        <a:xfrm>
          <a:off x="18605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99204</xdr:rowOff>
    </xdr:from>
    <xdr:ext cx="313932" cy="259045"/>
    <xdr:sp macro="" textlink="">
      <xdr:nvSpPr>
        <xdr:cNvPr id="778" name="テキスト ボックス 777"/>
        <xdr:cNvSpPr txBox="1"/>
      </xdr:nvSpPr>
      <xdr:spPr>
        <a:xfrm>
          <a:off x="18499333" y="64428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91377</xdr:rowOff>
    </xdr:from>
    <xdr:to>
      <xdr:col>116</xdr:col>
      <xdr:colOff>114300</xdr:colOff>
      <xdr:row>31</xdr:row>
      <xdr:rowOff>21527</xdr:rowOff>
    </xdr:to>
    <xdr:sp macro="" textlink="">
      <xdr:nvSpPr>
        <xdr:cNvPr id="784" name="楕円 783"/>
        <xdr:cNvSpPr/>
      </xdr:nvSpPr>
      <xdr:spPr>
        <a:xfrm>
          <a:off x="22110700" y="52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44404</xdr:rowOff>
    </xdr:from>
    <xdr:ext cx="469744" cy="259045"/>
    <xdr:sp macro="" textlink="">
      <xdr:nvSpPr>
        <xdr:cNvPr id="785" name="諸支出金該当値テキスト"/>
        <xdr:cNvSpPr txBox="1"/>
      </xdr:nvSpPr>
      <xdr:spPr>
        <a:xfrm>
          <a:off x="22212300" y="518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6" name="楕円 78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7" name="テキスト ボックス 78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159194</xdr:rowOff>
    </xdr:from>
    <xdr:to>
      <xdr:col>107</xdr:col>
      <xdr:colOff>101600</xdr:colOff>
      <xdr:row>39</xdr:row>
      <xdr:rowOff>89344</xdr:rowOff>
    </xdr:to>
    <xdr:sp macro="" textlink="">
      <xdr:nvSpPr>
        <xdr:cNvPr id="788" name="楕円 787"/>
        <xdr:cNvSpPr/>
      </xdr:nvSpPr>
      <xdr:spPr>
        <a:xfrm>
          <a:off x="20383500" y="66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80471</xdr:rowOff>
    </xdr:from>
    <xdr:ext cx="313932" cy="259045"/>
    <xdr:sp macro="" textlink="">
      <xdr:nvSpPr>
        <xdr:cNvPr id="789" name="テキスト ボックス 788"/>
        <xdr:cNvSpPr txBox="1"/>
      </xdr:nvSpPr>
      <xdr:spPr>
        <a:xfrm>
          <a:off x="20277333" y="6767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90" name="楕円 78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91" name="テキスト ボックス 79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92" name="楕円 79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3" name="テキスト ボックス 79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及び諸支出金を除いた全ての目的別歳出において，類似団体平均を下回っている。前年度から議会費が増加しているのは議員報酬等人件費の増の影響である。前年度と比較し減少の大きい教育費については住民一人当たり３６，１７４円となっており，類似団体の中で最も低い額となっている。これは前年度に実施した八千代町立東中学校校舎建設事業が完了したことによるものである。教育費については，今後給食センター施設の更新事業や中学校の付属建物改修事業等があるため，類似団体平均を上回ることが予想される。また諸支出金においては，普通財産取得費の影響により前年度から皆増の７，５８７円となった。今後も事業費等の精査や人件費の抑制を行い，無駄のない適正規模の財政運営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年々上昇傾向にあり，平成２９年度末現在高では平成２５年度末現在高と比較して，１．６９ポイント増の１７．６７％となっており，ほぼ前年度並みである。今後，積立状況の公表や，基金の効率的な管理・運用に努めていくが，大規模災害等の備えのため，適正規模の積立ては必要と考えられる。また，実質収支額については標準財政規模に対して概ね９％前後で推移しており，３～５％が適当であるとされる中，今後もこのような数値で継続していくものと思われる。実質単年度収支については前年度に比べて２．０７ポイント上昇しているが，単年度収支が前年度から増になったため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各年度で赤字は発生しておらず，連結実質赤字比率は算出されない状況である。今後は各会計とも独立採算の原則に立ち返り，国民健康保険などについても歳出に見合った保険料の適正化を図り，また，下水道事業，農業集落排水事業での地方債発行を抑制するなど，普通会計の負担を軽減す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9" t="s">
        <v>73</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20" t="s">
        <v>75</v>
      </c>
      <c r="C3" s="421"/>
      <c r="D3" s="421"/>
      <c r="E3" s="422"/>
      <c r="F3" s="422"/>
      <c r="G3" s="422"/>
      <c r="H3" s="422"/>
      <c r="I3" s="422"/>
      <c r="J3" s="422"/>
      <c r="K3" s="422"/>
      <c r="L3" s="422" t="s">
        <v>76</v>
      </c>
      <c r="M3" s="422"/>
      <c r="N3" s="422"/>
      <c r="O3" s="422"/>
      <c r="P3" s="422"/>
      <c r="Q3" s="422"/>
      <c r="R3" s="429"/>
      <c r="S3" s="429"/>
      <c r="T3" s="429"/>
      <c r="U3" s="429"/>
      <c r="V3" s="430"/>
      <c r="W3" s="404" t="s">
        <v>77</v>
      </c>
      <c r="X3" s="405"/>
      <c r="Y3" s="405"/>
      <c r="Z3" s="405"/>
      <c r="AA3" s="405"/>
      <c r="AB3" s="421"/>
      <c r="AC3" s="429" t="s">
        <v>78</v>
      </c>
      <c r="AD3" s="405"/>
      <c r="AE3" s="405"/>
      <c r="AF3" s="405"/>
      <c r="AG3" s="405"/>
      <c r="AH3" s="405"/>
      <c r="AI3" s="405"/>
      <c r="AJ3" s="405"/>
      <c r="AK3" s="405"/>
      <c r="AL3" s="406"/>
      <c r="AM3" s="404" t="s">
        <v>79</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80</v>
      </c>
      <c r="BO3" s="405"/>
      <c r="BP3" s="405"/>
      <c r="BQ3" s="405"/>
      <c r="BR3" s="405"/>
      <c r="BS3" s="405"/>
      <c r="BT3" s="405"/>
      <c r="BU3" s="406"/>
      <c r="BV3" s="404" t="s">
        <v>81</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82</v>
      </c>
      <c r="CU3" s="405"/>
      <c r="CV3" s="405"/>
      <c r="CW3" s="405"/>
      <c r="CX3" s="405"/>
      <c r="CY3" s="405"/>
      <c r="CZ3" s="405"/>
      <c r="DA3" s="406"/>
      <c r="DB3" s="404" t="s">
        <v>83</v>
      </c>
      <c r="DC3" s="405"/>
      <c r="DD3" s="405"/>
      <c r="DE3" s="405"/>
      <c r="DF3" s="405"/>
      <c r="DG3" s="405"/>
      <c r="DH3" s="405"/>
      <c r="DI3" s="406"/>
      <c r="DJ3" s="165"/>
      <c r="DK3" s="165"/>
      <c r="DL3" s="165"/>
      <c r="DM3" s="165"/>
      <c r="DN3" s="165"/>
      <c r="DO3" s="165"/>
    </row>
    <row r="4" spans="1:119" ht="18.75" customHeight="1" x14ac:dyDescent="0.15">
      <c r="A4" s="166"/>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84</v>
      </c>
      <c r="AZ4" s="408"/>
      <c r="BA4" s="408"/>
      <c r="BB4" s="408"/>
      <c r="BC4" s="408"/>
      <c r="BD4" s="408"/>
      <c r="BE4" s="408"/>
      <c r="BF4" s="408"/>
      <c r="BG4" s="408"/>
      <c r="BH4" s="408"/>
      <c r="BI4" s="408"/>
      <c r="BJ4" s="408"/>
      <c r="BK4" s="408"/>
      <c r="BL4" s="408"/>
      <c r="BM4" s="409"/>
      <c r="BN4" s="410">
        <v>8264968</v>
      </c>
      <c r="BO4" s="411"/>
      <c r="BP4" s="411"/>
      <c r="BQ4" s="411"/>
      <c r="BR4" s="411"/>
      <c r="BS4" s="411"/>
      <c r="BT4" s="411"/>
      <c r="BU4" s="412"/>
      <c r="BV4" s="410">
        <v>9074780</v>
      </c>
      <c r="BW4" s="411"/>
      <c r="BX4" s="411"/>
      <c r="BY4" s="411"/>
      <c r="BZ4" s="411"/>
      <c r="CA4" s="411"/>
      <c r="CB4" s="411"/>
      <c r="CC4" s="412"/>
      <c r="CD4" s="413" t="s">
        <v>85</v>
      </c>
      <c r="CE4" s="414"/>
      <c r="CF4" s="414"/>
      <c r="CG4" s="414"/>
      <c r="CH4" s="414"/>
      <c r="CI4" s="414"/>
      <c r="CJ4" s="414"/>
      <c r="CK4" s="414"/>
      <c r="CL4" s="414"/>
      <c r="CM4" s="414"/>
      <c r="CN4" s="414"/>
      <c r="CO4" s="414"/>
      <c r="CP4" s="414"/>
      <c r="CQ4" s="414"/>
      <c r="CR4" s="414"/>
      <c r="CS4" s="415"/>
      <c r="CT4" s="416">
        <v>9.6</v>
      </c>
      <c r="CU4" s="417"/>
      <c r="CV4" s="417"/>
      <c r="CW4" s="417"/>
      <c r="CX4" s="417"/>
      <c r="CY4" s="417"/>
      <c r="CZ4" s="417"/>
      <c r="DA4" s="418"/>
      <c r="DB4" s="416">
        <v>9.1</v>
      </c>
      <c r="DC4" s="417"/>
      <c r="DD4" s="417"/>
      <c r="DE4" s="417"/>
      <c r="DF4" s="417"/>
      <c r="DG4" s="417"/>
      <c r="DH4" s="417"/>
      <c r="DI4" s="418"/>
      <c r="DJ4" s="165"/>
      <c r="DK4" s="165"/>
      <c r="DL4" s="165"/>
      <c r="DM4" s="165"/>
      <c r="DN4" s="165"/>
      <c r="DO4" s="165"/>
    </row>
    <row r="5" spans="1:119" ht="18.75" customHeight="1" x14ac:dyDescent="0.15">
      <c r="A5" s="166"/>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86</v>
      </c>
      <c r="AN5" s="477"/>
      <c r="AO5" s="477"/>
      <c r="AP5" s="477"/>
      <c r="AQ5" s="477"/>
      <c r="AR5" s="477"/>
      <c r="AS5" s="477"/>
      <c r="AT5" s="478"/>
      <c r="AU5" s="479" t="s">
        <v>87</v>
      </c>
      <c r="AV5" s="480"/>
      <c r="AW5" s="480"/>
      <c r="AX5" s="480"/>
      <c r="AY5" s="481" t="s">
        <v>88</v>
      </c>
      <c r="AZ5" s="482"/>
      <c r="BA5" s="482"/>
      <c r="BB5" s="482"/>
      <c r="BC5" s="482"/>
      <c r="BD5" s="482"/>
      <c r="BE5" s="482"/>
      <c r="BF5" s="482"/>
      <c r="BG5" s="482"/>
      <c r="BH5" s="482"/>
      <c r="BI5" s="482"/>
      <c r="BJ5" s="482"/>
      <c r="BK5" s="482"/>
      <c r="BL5" s="482"/>
      <c r="BM5" s="483"/>
      <c r="BN5" s="447">
        <v>7766270</v>
      </c>
      <c r="BO5" s="448"/>
      <c r="BP5" s="448"/>
      <c r="BQ5" s="448"/>
      <c r="BR5" s="448"/>
      <c r="BS5" s="448"/>
      <c r="BT5" s="448"/>
      <c r="BU5" s="449"/>
      <c r="BV5" s="447">
        <v>8575969</v>
      </c>
      <c r="BW5" s="448"/>
      <c r="BX5" s="448"/>
      <c r="BY5" s="448"/>
      <c r="BZ5" s="448"/>
      <c r="CA5" s="448"/>
      <c r="CB5" s="448"/>
      <c r="CC5" s="449"/>
      <c r="CD5" s="450" t="s">
        <v>89</v>
      </c>
      <c r="CE5" s="451"/>
      <c r="CF5" s="451"/>
      <c r="CG5" s="451"/>
      <c r="CH5" s="451"/>
      <c r="CI5" s="451"/>
      <c r="CJ5" s="451"/>
      <c r="CK5" s="451"/>
      <c r="CL5" s="451"/>
      <c r="CM5" s="451"/>
      <c r="CN5" s="451"/>
      <c r="CO5" s="451"/>
      <c r="CP5" s="451"/>
      <c r="CQ5" s="451"/>
      <c r="CR5" s="451"/>
      <c r="CS5" s="452"/>
      <c r="CT5" s="444">
        <v>88.2</v>
      </c>
      <c r="CU5" s="445"/>
      <c r="CV5" s="445"/>
      <c r="CW5" s="445"/>
      <c r="CX5" s="445"/>
      <c r="CY5" s="445"/>
      <c r="CZ5" s="445"/>
      <c r="DA5" s="446"/>
      <c r="DB5" s="444">
        <v>86.8</v>
      </c>
      <c r="DC5" s="445"/>
      <c r="DD5" s="445"/>
      <c r="DE5" s="445"/>
      <c r="DF5" s="445"/>
      <c r="DG5" s="445"/>
      <c r="DH5" s="445"/>
      <c r="DI5" s="446"/>
      <c r="DJ5" s="165"/>
      <c r="DK5" s="165"/>
      <c r="DL5" s="165"/>
      <c r="DM5" s="165"/>
      <c r="DN5" s="165"/>
      <c r="DO5" s="165"/>
    </row>
    <row r="6" spans="1:119" ht="18.75" customHeight="1" x14ac:dyDescent="0.15">
      <c r="A6" s="166"/>
      <c r="B6" s="453" t="s">
        <v>90</v>
      </c>
      <c r="C6" s="454"/>
      <c r="D6" s="454"/>
      <c r="E6" s="455"/>
      <c r="F6" s="455"/>
      <c r="G6" s="455"/>
      <c r="H6" s="455"/>
      <c r="I6" s="455"/>
      <c r="J6" s="455"/>
      <c r="K6" s="455"/>
      <c r="L6" s="455" t="s">
        <v>91</v>
      </c>
      <c r="M6" s="455"/>
      <c r="N6" s="455"/>
      <c r="O6" s="455"/>
      <c r="P6" s="455"/>
      <c r="Q6" s="455"/>
      <c r="R6" s="459"/>
      <c r="S6" s="459"/>
      <c r="T6" s="459"/>
      <c r="U6" s="459"/>
      <c r="V6" s="460"/>
      <c r="W6" s="463" t="s">
        <v>92</v>
      </c>
      <c r="X6" s="464"/>
      <c r="Y6" s="464"/>
      <c r="Z6" s="464"/>
      <c r="AA6" s="464"/>
      <c r="AB6" s="454"/>
      <c r="AC6" s="467" t="s">
        <v>93</v>
      </c>
      <c r="AD6" s="468"/>
      <c r="AE6" s="468"/>
      <c r="AF6" s="468"/>
      <c r="AG6" s="468"/>
      <c r="AH6" s="468"/>
      <c r="AI6" s="468"/>
      <c r="AJ6" s="468"/>
      <c r="AK6" s="468"/>
      <c r="AL6" s="469"/>
      <c r="AM6" s="476" t="s">
        <v>94</v>
      </c>
      <c r="AN6" s="477"/>
      <c r="AO6" s="477"/>
      <c r="AP6" s="477"/>
      <c r="AQ6" s="477"/>
      <c r="AR6" s="477"/>
      <c r="AS6" s="477"/>
      <c r="AT6" s="478"/>
      <c r="AU6" s="479" t="s">
        <v>95</v>
      </c>
      <c r="AV6" s="480"/>
      <c r="AW6" s="480"/>
      <c r="AX6" s="480"/>
      <c r="AY6" s="481" t="s">
        <v>96</v>
      </c>
      <c r="AZ6" s="482"/>
      <c r="BA6" s="482"/>
      <c r="BB6" s="482"/>
      <c r="BC6" s="482"/>
      <c r="BD6" s="482"/>
      <c r="BE6" s="482"/>
      <c r="BF6" s="482"/>
      <c r="BG6" s="482"/>
      <c r="BH6" s="482"/>
      <c r="BI6" s="482"/>
      <c r="BJ6" s="482"/>
      <c r="BK6" s="482"/>
      <c r="BL6" s="482"/>
      <c r="BM6" s="483"/>
      <c r="BN6" s="447">
        <v>498698</v>
      </c>
      <c r="BO6" s="448"/>
      <c r="BP6" s="448"/>
      <c r="BQ6" s="448"/>
      <c r="BR6" s="448"/>
      <c r="BS6" s="448"/>
      <c r="BT6" s="448"/>
      <c r="BU6" s="449"/>
      <c r="BV6" s="447">
        <v>498811</v>
      </c>
      <c r="BW6" s="448"/>
      <c r="BX6" s="448"/>
      <c r="BY6" s="448"/>
      <c r="BZ6" s="448"/>
      <c r="CA6" s="448"/>
      <c r="CB6" s="448"/>
      <c r="CC6" s="449"/>
      <c r="CD6" s="450" t="s">
        <v>97</v>
      </c>
      <c r="CE6" s="451"/>
      <c r="CF6" s="451"/>
      <c r="CG6" s="451"/>
      <c r="CH6" s="451"/>
      <c r="CI6" s="451"/>
      <c r="CJ6" s="451"/>
      <c r="CK6" s="451"/>
      <c r="CL6" s="451"/>
      <c r="CM6" s="451"/>
      <c r="CN6" s="451"/>
      <c r="CO6" s="451"/>
      <c r="CP6" s="451"/>
      <c r="CQ6" s="451"/>
      <c r="CR6" s="451"/>
      <c r="CS6" s="452"/>
      <c r="CT6" s="484">
        <v>93.8</v>
      </c>
      <c r="CU6" s="485"/>
      <c r="CV6" s="485"/>
      <c r="CW6" s="485"/>
      <c r="CX6" s="485"/>
      <c r="CY6" s="485"/>
      <c r="CZ6" s="485"/>
      <c r="DA6" s="486"/>
      <c r="DB6" s="484">
        <v>92.1</v>
      </c>
      <c r="DC6" s="485"/>
      <c r="DD6" s="485"/>
      <c r="DE6" s="485"/>
      <c r="DF6" s="485"/>
      <c r="DG6" s="485"/>
      <c r="DH6" s="485"/>
      <c r="DI6" s="486"/>
      <c r="DJ6" s="165"/>
      <c r="DK6" s="165"/>
      <c r="DL6" s="165"/>
      <c r="DM6" s="165"/>
      <c r="DN6" s="165"/>
      <c r="DO6" s="165"/>
    </row>
    <row r="7" spans="1:119" ht="18.75" customHeight="1" x14ac:dyDescent="0.15">
      <c r="A7" s="166"/>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98</v>
      </c>
      <c r="AN7" s="477"/>
      <c r="AO7" s="477"/>
      <c r="AP7" s="477"/>
      <c r="AQ7" s="477"/>
      <c r="AR7" s="477"/>
      <c r="AS7" s="477"/>
      <c r="AT7" s="478"/>
      <c r="AU7" s="479" t="s">
        <v>87</v>
      </c>
      <c r="AV7" s="480"/>
      <c r="AW7" s="480"/>
      <c r="AX7" s="480"/>
      <c r="AY7" s="481" t="s">
        <v>99</v>
      </c>
      <c r="AZ7" s="482"/>
      <c r="BA7" s="482"/>
      <c r="BB7" s="482"/>
      <c r="BC7" s="482"/>
      <c r="BD7" s="482"/>
      <c r="BE7" s="482"/>
      <c r="BF7" s="482"/>
      <c r="BG7" s="482"/>
      <c r="BH7" s="482"/>
      <c r="BI7" s="482"/>
      <c r="BJ7" s="482"/>
      <c r="BK7" s="482"/>
      <c r="BL7" s="482"/>
      <c r="BM7" s="483"/>
      <c r="BN7" s="447">
        <v>6873</v>
      </c>
      <c r="BO7" s="448"/>
      <c r="BP7" s="448"/>
      <c r="BQ7" s="448"/>
      <c r="BR7" s="448"/>
      <c r="BS7" s="448"/>
      <c r="BT7" s="448"/>
      <c r="BU7" s="449"/>
      <c r="BV7" s="447">
        <v>30735</v>
      </c>
      <c r="BW7" s="448"/>
      <c r="BX7" s="448"/>
      <c r="BY7" s="448"/>
      <c r="BZ7" s="448"/>
      <c r="CA7" s="448"/>
      <c r="CB7" s="448"/>
      <c r="CC7" s="449"/>
      <c r="CD7" s="450" t="s">
        <v>100</v>
      </c>
      <c r="CE7" s="451"/>
      <c r="CF7" s="451"/>
      <c r="CG7" s="451"/>
      <c r="CH7" s="451"/>
      <c r="CI7" s="451"/>
      <c r="CJ7" s="451"/>
      <c r="CK7" s="451"/>
      <c r="CL7" s="451"/>
      <c r="CM7" s="451"/>
      <c r="CN7" s="451"/>
      <c r="CO7" s="451"/>
      <c r="CP7" s="451"/>
      <c r="CQ7" s="451"/>
      <c r="CR7" s="451"/>
      <c r="CS7" s="452"/>
      <c r="CT7" s="447">
        <v>5142809</v>
      </c>
      <c r="CU7" s="448"/>
      <c r="CV7" s="448"/>
      <c r="CW7" s="448"/>
      <c r="CX7" s="448"/>
      <c r="CY7" s="448"/>
      <c r="CZ7" s="448"/>
      <c r="DA7" s="449"/>
      <c r="DB7" s="447">
        <v>5134278</v>
      </c>
      <c r="DC7" s="448"/>
      <c r="DD7" s="448"/>
      <c r="DE7" s="448"/>
      <c r="DF7" s="448"/>
      <c r="DG7" s="448"/>
      <c r="DH7" s="448"/>
      <c r="DI7" s="449"/>
      <c r="DJ7" s="165"/>
      <c r="DK7" s="165"/>
      <c r="DL7" s="165"/>
      <c r="DM7" s="165"/>
      <c r="DN7" s="165"/>
      <c r="DO7" s="165"/>
    </row>
    <row r="8" spans="1:119" ht="18.75" customHeight="1" thickBot="1" x14ac:dyDescent="0.2">
      <c r="A8" s="166"/>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101</v>
      </c>
      <c r="AN8" s="477"/>
      <c r="AO8" s="477"/>
      <c r="AP8" s="477"/>
      <c r="AQ8" s="477"/>
      <c r="AR8" s="477"/>
      <c r="AS8" s="477"/>
      <c r="AT8" s="478"/>
      <c r="AU8" s="479" t="s">
        <v>102</v>
      </c>
      <c r="AV8" s="480"/>
      <c r="AW8" s="480"/>
      <c r="AX8" s="480"/>
      <c r="AY8" s="481" t="s">
        <v>103</v>
      </c>
      <c r="AZ8" s="482"/>
      <c r="BA8" s="482"/>
      <c r="BB8" s="482"/>
      <c r="BC8" s="482"/>
      <c r="BD8" s="482"/>
      <c r="BE8" s="482"/>
      <c r="BF8" s="482"/>
      <c r="BG8" s="482"/>
      <c r="BH8" s="482"/>
      <c r="BI8" s="482"/>
      <c r="BJ8" s="482"/>
      <c r="BK8" s="482"/>
      <c r="BL8" s="482"/>
      <c r="BM8" s="483"/>
      <c r="BN8" s="447">
        <v>491825</v>
      </c>
      <c r="BO8" s="448"/>
      <c r="BP8" s="448"/>
      <c r="BQ8" s="448"/>
      <c r="BR8" s="448"/>
      <c r="BS8" s="448"/>
      <c r="BT8" s="448"/>
      <c r="BU8" s="449"/>
      <c r="BV8" s="447">
        <v>468076</v>
      </c>
      <c r="BW8" s="448"/>
      <c r="BX8" s="448"/>
      <c r="BY8" s="448"/>
      <c r="BZ8" s="448"/>
      <c r="CA8" s="448"/>
      <c r="CB8" s="448"/>
      <c r="CC8" s="449"/>
      <c r="CD8" s="450" t="s">
        <v>104</v>
      </c>
      <c r="CE8" s="451"/>
      <c r="CF8" s="451"/>
      <c r="CG8" s="451"/>
      <c r="CH8" s="451"/>
      <c r="CI8" s="451"/>
      <c r="CJ8" s="451"/>
      <c r="CK8" s="451"/>
      <c r="CL8" s="451"/>
      <c r="CM8" s="451"/>
      <c r="CN8" s="451"/>
      <c r="CO8" s="451"/>
      <c r="CP8" s="451"/>
      <c r="CQ8" s="451"/>
      <c r="CR8" s="451"/>
      <c r="CS8" s="452"/>
      <c r="CT8" s="487">
        <v>0.6</v>
      </c>
      <c r="CU8" s="488"/>
      <c r="CV8" s="488"/>
      <c r="CW8" s="488"/>
      <c r="CX8" s="488"/>
      <c r="CY8" s="488"/>
      <c r="CZ8" s="488"/>
      <c r="DA8" s="489"/>
      <c r="DB8" s="487">
        <v>0.57999999999999996</v>
      </c>
      <c r="DC8" s="488"/>
      <c r="DD8" s="488"/>
      <c r="DE8" s="488"/>
      <c r="DF8" s="488"/>
      <c r="DG8" s="488"/>
      <c r="DH8" s="488"/>
      <c r="DI8" s="489"/>
      <c r="DJ8" s="165"/>
      <c r="DK8" s="165"/>
      <c r="DL8" s="165"/>
      <c r="DM8" s="165"/>
      <c r="DN8" s="165"/>
      <c r="DO8" s="165"/>
    </row>
    <row r="9" spans="1:119" ht="18.75" customHeight="1" thickBot="1" x14ac:dyDescent="0.2">
      <c r="A9" s="166"/>
      <c r="B9" s="441" t="s">
        <v>105</v>
      </c>
      <c r="C9" s="442"/>
      <c r="D9" s="442"/>
      <c r="E9" s="442"/>
      <c r="F9" s="442"/>
      <c r="G9" s="442"/>
      <c r="H9" s="442"/>
      <c r="I9" s="442"/>
      <c r="J9" s="442"/>
      <c r="K9" s="490"/>
      <c r="L9" s="491" t="s">
        <v>106</v>
      </c>
      <c r="M9" s="492"/>
      <c r="N9" s="492"/>
      <c r="O9" s="492"/>
      <c r="P9" s="492"/>
      <c r="Q9" s="493"/>
      <c r="R9" s="494">
        <v>22021</v>
      </c>
      <c r="S9" s="495"/>
      <c r="T9" s="495"/>
      <c r="U9" s="495"/>
      <c r="V9" s="496"/>
      <c r="W9" s="404" t="s">
        <v>107</v>
      </c>
      <c r="X9" s="405"/>
      <c r="Y9" s="405"/>
      <c r="Z9" s="405"/>
      <c r="AA9" s="405"/>
      <c r="AB9" s="405"/>
      <c r="AC9" s="405"/>
      <c r="AD9" s="405"/>
      <c r="AE9" s="405"/>
      <c r="AF9" s="405"/>
      <c r="AG9" s="405"/>
      <c r="AH9" s="405"/>
      <c r="AI9" s="405"/>
      <c r="AJ9" s="405"/>
      <c r="AK9" s="405"/>
      <c r="AL9" s="406"/>
      <c r="AM9" s="476" t="s">
        <v>108</v>
      </c>
      <c r="AN9" s="477"/>
      <c r="AO9" s="477"/>
      <c r="AP9" s="477"/>
      <c r="AQ9" s="477"/>
      <c r="AR9" s="477"/>
      <c r="AS9" s="477"/>
      <c r="AT9" s="478"/>
      <c r="AU9" s="479" t="s">
        <v>87</v>
      </c>
      <c r="AV9" s="480"/>
      <c r="AW9" s="480"/>
      <c r="AX9" s="480"/>
      <c r="AY9" s="481" t="s">
        <v>109</v>
      </c>
      <c r="AZ9" s="482"/>
      <c r="BA9" s="482"/>
      <c r="BB9" s="482"/>
      <c r="BC9" s="482"/>
      <c r="BD9" s="482"/>
      <c r="BE9" s="482"/>
      <c r="BF9" s="482"/>
      <c r="BG9" s="482"/>
      <c r="BH9" s="482"/>
      <c r="BI9" s="482"/>
      <c r="BJ9" s="482"/>
      <c r="BK9" s="482"/>
      <c r="BL9" s="482"/>
      <c r="BM9" s="483"/>
      <c r="BN9" s="447">
        <v>23749</v>
      </c>
      <c r="BO9" s="448"/>
      <c r="BP9" s="448"/>
      <c r="BQ9" s="448"/>
      <c r="BR9" s="448"/>
      <c r="BS9" s="448"/>
      <c r="BT9" s="448"/>
      <c r="BU9" s="449"/>
      <c r="BV9" s="447">
        <v>-79106</v>
      </c>
      <c r="BW9" s="448"/>
      <c r="BX9" s="448"/>
      <c r="BY9" s="448"/>
      <c r="BZ9" s="448"/>
      <c r="CA9" s="448"/>
      <c r="CB9" s="448"/>
      <c r="CC9" s="449"/>
      <c r="CD9" s="450" t="s">
        <v>110</v>
      </c>
      <c r="CE9" s="451"/>
      <c r="CF9" s="451"/>
      <c r="CG9" s="451"/>
      <c r="CH9" s="451"/>
      <c r="CI9" s="451"/>
      <c r="CJ9" s="451"/>
      <c r="CK9" s="451"/>
      <c r="CL9" s="451"/>
      <c r="CM9" s="451"/>
      <c r="CN9" s="451"/>
      <c r="CO9" s="451"/>
      <c r="CP9" s="451"/>
      <c r="CQ9" s="451"/>
      <c r="CR9" s="451"/>
      <c r="CS9" s="452"/>
      <c r="CT9" s="444">
        <v>9.3000000000000007</v>
      </c>
      <c r="CU9" s="445"/>
      <c r="CV9" s="445"/>
      <c r="CW9" s="445"/>
      <c r="CX9" s="445"/>
      <c r="CY9" s="445"/>
      <c r="CZ9" s="445"/>
      <c r="DA9" s="446"/>
      <c r="DB9" s="444">
        <v>9.1999999999999993</v>
      </c>
      <c r="DC9" s="445"/>
      <c r="DD9" s="445"/>
      <c r="DE9" s="445"/>
      <c r="DF9" s="445"/>
      <c r="DG9" s="445"/>
      <c r="DH9" s="445"/>
      <c r="DI9" s="446"/>
      <c r="DJ9" s="165"/>
      <c r="DK9" s="165"/>
      <c r="DL9" s="165"/>
      <c r="DM9" s="165"/>
      <c r="DN9" s="165"/>
      <c r="DO9" s="165"/>
    </row>
    <row r="10" spans="1:119" ht="18.75" customHeight="1" thickBot="1" x14ac:dyDescent="0.2">
      <c r="A10" s="166"/>
      <c r="B10" s="441"/>
      <c r="C10" s="442"/>
      <c r="D10" s="442"/>
      <c r="E10" s="442"/>
      <c r="F10" s="442"/>
      <c r="G10" s="442"/>
      <c r="H10" s="442"/>
      <c r="I10" s="442"/>
      <c r="J10" s="442"/>
      <c r="K10" s="490"/>
      <c r="L10" s="497" t="s">
        <v>111</v>
      </c>
      <c r="M10" s="477"/>
      <c r="N10" s="477"/>
      <c r="O10" s="477"/>
      <c r="P10" s="477"/>
      <c r="Q10" s="478"/>
      <c r="R10" s="498">
        <v>23106</v>
      </c>
      <c r="S10" s="499"/>
      <c r="T10" s="499"/>
      <c r="U10" s="499"/>
      <c r="V10" s="500"/>
      <c r="W10" s="435"/>
      <c r="X10" s="436"/>
      <c r="Y10" s="436"/>
      <c r="Z10" s="436"/>
      <c r="AA10" s="436"/>
      <c r="AB10" s="436"/>
      <c r="AC10" s="436"/>
      <c r="AD10" s="436"/>
      <c r="AE10" s="436"/>
      <c r="AF10" s="436"/>
      <c r="AG10" s="436"/>
      <c r="AH10" s="436"/>
      <c r="AI10" s="436"/>
      <c r="AJ10" s="436"/>
      <c r="AK10" s="436"/>
      <c r="AL10" s="439"/>
      <c r="AM10" s="476" t="s">
        <v>112</v>
      </c>
      <c r="AN10" s="477"/>
      <c r="AO10" s="477"/>
      <c r="AP10" s="477"/>
      <c r="AQ10" s="477"/>
      <c r="AR10" s="477"/>
      <c r="AS10" s="477"/>
      <c r="AT10" s="478"/>
      <c r="AU10" s="479" t="s">
        <v>87</v>
      </c>
      <c r="AV10" s="480"/>
      <c r="AW10" s="480"/>
      <c r="AX10" s="480"/>
      <c r="AY10" s="481" t="s">
        <v>113</v>
      </c>
      <c r="AZ10" s="482"/>
      <c r="BA10" s="482"/>
      <c r="BB10" s="482"/>
      <c r="BC10" s="482"/>
      <c r="BD10" s="482"/>
      <c r="BE10" s="482"/>
      <c r="BF10" s="482"/>
      <c r="BG10" s="482"/>
      <c r="BH10" s="482"/>
      <c r="BI10" s="482"/>
      <c r="BJ10" s="482"/>
      <c r="BK10" s="482"/>
      <c r="BL10" s="482"/>
      <c r="BM10" s="483"/>
      <c r="BN10" s="447">
        <v>36000</v>
      </c>
      <c r="BO10" s="448"/>
      <c r="BP10" s="448"/>
      <c r="BQ10" s="448"/>
      <c r="BR10" s="448"/>
      <c r="BS10" s="448"/>
      <c r="BT10" s="448"/>
      <c r="BU10" s="449"/>
      <c r="BV10" s="447">
        <v>133000</v>
      </c>
      <c r="BW10" s="448"/>
      <c r="BX10" s="448"/>
      <c r="BY10" s="448"/>
      <c r="BZ10" s="448"/>
      <c r="CA10" s="448"/>
      <c r="CB10" s="448"/>
      <c r="CC10" s="44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1"/>
      <c r="C11" s="442"/>
      <c r="D11" s="442"/>
      <c r="E11" s="442"/>
      <c r="F11" s="442"/>
      <c r="G11" s="442"/>
      <c r="H11" s="442"/>
      <c r="I11" s="442"/>
      <c r="J11" s="442"/>
      <c r="K11" s="490"/>
      <c r="L11" s="501" t="s">
        <v>115</v>
      </c>
      <c r="M11" s="502"/>
      <c r="N11" s="502"/>
      <c r="O11" s="502"/>
      <c r="P11" s="502"/>
      <c r="Q11" s="503"/>
      <c r="R11" s="504" t="s">
        <v>116</v>
      </c>
      <c r="S11" s="505"/>
      <c r="T11" s="505"/>
      <c r="U11" s="505"/>
      <c r="V11" s="506"/>
      <c r="W11" s="435"/>
      <c r="X11" s="436"/>
      <c r="Y11" s="436"/>
      <c r="Z11" s="436"/>
      <c r="AA11" s="436"/>
      <c r="AB11" s="436"/>
      <c r="AC11" s="436"/>
      <c r="AD11" s="436"/>
      <c r="AE11" s="436"/>
      <c r="AF11" s="436"/>
      <c r="AG11" s="436"/>
      <c r="AH11" s="436"/>
      <c r="AI11" s="436"/>
      <c r="AJ11" s="436"/>
      <c r="AK11" s="436"/>
      <c r="AL11" s="439"/>
      <c r="AM11" s="476" t="s">
        <v>117</v>
      </c>
      <c r="AN11" s="477"/>
      <c r="AO11" s="477"/>
      <c r="AP11" s="477"/>
      <c r="AQ11" s="477"/>
      <c r="AR11" s="477"/>
      <c r="AS11" s="477"/>
      <c r="AT11" s="478"/>
      <c r="AU11" s="479" t="s">
        <v>87</v>
      </c>
      <c r="AV11" s="480"/>
      <c r="AW11" s="480"/>
      <c r="AX11" s="480"/>
      <c r="AY11" s="481" t="s">
        <v>118</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119</v>
      </c>
      <c r="CE11" s="451"/>
      <c r="CF11" s="451"/>
      <c r="CG11" s="451"/>
      <c r="CH11" s="451"/>
      <c r="CI11" s="451"/>
      <c r="CJ11" s="451"/>
      <c r="CK11" s="451"/>
      <c r="CL11" s="451"/>
      <c r="CM11" s="451"/>
      <c r="CN11" s="451"/>
      <c r="CO11" s="451"/>
      <c r="CP11" s="451"/>
      <c r="CQ11" s="451"/>
      <c r="CR11" s="451"/>
      <c r="CS11" s="452"/>
      <c r="CT11" s="487" t="s">
        <v>120</v>
      </c>
      <c r="CU11" s="488"/>
      <c r="CV11" s="488"/>
      <c r="CW11" s="488"/>
      <c r="CX11" s="488"/>
      <c r="CY11" s="488"/>
      <c r="CZ11" s="488"/>
      <c r="DA11" s="489"/>
      <c r="DB11" s="487" t="s">
        <v>121</v>
      </c>
      <c r="DC11" s="488"/>
      <c r="DD11" s="488"/>
      <c r="DE11" s="488"/>
      <c r="DF11" s="488"/>
      <c r="DG11" s="488"/>
      <c r="DH11" s="488"/>
      <c r="DI11" s="489"/>
      <c r="DJ11" s="165"/>
      <c r="DK11" s="165"/>
      <c r="DL11" s="165"/>
      <c r="DM11" s="165"/>
      <c r="DN11" s="165"/>
      <c r="DO11" s="165"/>
    </row>
    <row r="12" spans="1:119" ht="18.75" customHeight="1" x14ac:dyDescent="0.15">
      <c r="A12" s="166"/>
      <c r="B12" s="507" t="s">
        <v>122</v>
      </c>
      <c r="C12" s="508"/>
      <c r="D12" s="508"/>
      <c r="E12" s="508"/>
      <c r="F12" s="508"/>
      <c r="G12" s="508"/>
      <c r="H12" s="508"/>
      <c r="I12" s="508"/>
      <c r="J12" s="508"/>
      <c r="K12" s="509"/>
      <c r="L12" s="516" t="s">
        <v>123</v>
      </c>
      <c r="M12" s="517"/>
      <c r="N12" s="517"/>
      <c r="O12" s="517"/>
      <c r="P12" s="517"/>
      <c r="Q12" s="518"/>
      <c r="R12" s="519">
        <v>22722</v>
      </c>
      <c r="S12" s="520"/>
      <c r="T12" s="520"/>
      <c r="U12" s="520"/>
      <c r="V12" s="521"/>
      <c r="W12" s="522" t="s">
        <v>1</v>
      </c>
      <c r="X12" s="480"/>
      <c r="Y12" s="480"/>
      <c r="Z12" s="480"/>
      <c r="AA12" s="480"/>
      <c r="AB12" s="523"/>
      <c r="AC12" s="479" t="s">
        <v>124</v>
      </c>
      <c r="AD12" s="480"/>
      <c r="AE12" s="480"/>
      <c r="AF12" s="480"/>
      <c r="AG12" s="523"/>
      <c r="AH12" s="479" t="s">
        <v>125</v>
      </c>
      <c r="AI12" s="480"/>
      <c r="AJ12" s="480"/>
      <c r="AK12" s="480"/>
      <c r="AL12" s="524"/>
      <c r="AM12" s="476" t="s">
        <v>126</v>
      </c>
      <c r="AN12" s="477"/>
      <c r="AO12" s="477"/>
      <c r="AP12" s="477"/>
      <c r="AQ12" s="477"/>
      <c r="AR12" s="477"/>
      <c r="AS12" s="477"/>
      <c r="AT12" s="478"/>
      <c r="AU12" s="479" t="s">
        <v>95</v>
      </c>
      <c r="AV12" s="480"/>
      <c r="AW12" s="480"/>
      <c r="AX12" s="480"/>
      <c r="AY12" s="481" t="s">
        <v>127</v>
      </c>
      <c r="AZ12" s="482"/>
      <c r="BA12" s="482"/>
      <c r="BB12" s="482"/>
      <c r="BC12" s="482"/>
      <c r="BD12" s="482"/>
      <c r="BE12" s="482"/>
      <c r="BF12" s="482"/>
      <c r="BG12" s="482"/>
      <c r="BH12" s="482"/>
      <c r="BI12" s="482"/>
      <c r="BJ12" s="482"/>
      <c r="BK12" s="482"/>
      <c r="BL12" s="482"/>
      <c r="BM12" s="483"/>
      <c r="BN12" s="447">
        <v>36772</v>
      </c>
      <c r="BO12" s="448"/>
      <c r="BP12" s="448"/>
      <c r="BQ12" s="448"/>
      <c r="BR12" s="448"/>
      <c r="BS12" s="448"/>
      <c r="BT12" s="448"/>
      <c r="BU12" s="449"/>
      <c r="BV12" s="447">
        <v>137100</v>
      </c>
      <c r="BW12" s="448"/>
      <c r="BX12" s="448"/>
      <c r="BY12" s="448"/>
      <c r="BZ12" s="448"/>
      <c r="CA12" s="448"/>
      <c r="CB12" s="448"/>
      <c r="CC12" s="449"/>
      <c r="CD12" s="450" t="s">
        <v>128</v>
      </c>
      <c r="CE12" s="451"/>
      <c r="CF12" s="451"/>
      <c r="CG12" s="451"/>
      <c r="CH12" s="451"/>
      <c r="CI12" s="451"/>
      <c r="CJ12" s="451"/>
      <c r="CK12" s="451"/>
      <c r="CL12" s="451"/>
      <c r="CM12" s="451"/>
      <c r="CN12" s="451"/>
      <c r="CO12" s="451"/>
      <c r="CP12" s="451"/>
      <c r="CQ12" s="451"/>
      <c r="CR12" s="451"/>
      <c r="CS12" s="452"/>
      <c r="CT12" s="487" t="s">
        <v>129</v>
      </c>
      <c r="CU12" s="488"/>
      <c r="CV12" s="488"/>
      <c r="CW12" s="488"/>
      <c r="CX12" s="488"/>
      <c r="CY12" s="488"/>
      <c r="CZ12" s="488"/>
      <c r="DA12" s="489"/>
      <c r="DB12" s="487" t="s">
        <v>130</v>
      </c>
      <c r="DC12" s="488"/>
      <c r="DD12" s="488"/>
      <c r="DE12" s="488"/>
      <c r="DF12" s="488"/>
      <c r="DG12" s="488"/>
      <c r="DH12" s="488"/>
      <c r="DI12" s="489"/>
      <c r="DJ12" s="165"/>
      <c r="DK12" s="165"/>
      <c r="DL12" s="165"/>
      <c r="DM12" s="165"/>
      <c r="DN12" s="165"/>
      <c r="DO12" s="165"/>
    </row>
    <row r="13" spans="1:119" ht="18.75" customHeight="1" x14ac:dyDescent="0.15">
      <c r="A13" s="166"/>
      <c r="B13" s="510"/>
      <c r="C13" s="511"/>
      <c r="D13" s="511"/>
      <c r="E13" s="511"/>
      <c r="F13" s="511"/>
      <c r="G13" s="511"/>
      <c r="H13" s="511"/>
      <c r="I13" s="511"/>
      <c r="J13" s="511"/>
      <c r="K13" s="512"/>
      <c r="L13" s="176"/>
      <c r="M13" s="535" t="s">
        <v>131</v>
      </c>
      <c r="N13" s="536"/>
      <c r="O13" s="536"/>
      <c r="P13" s="536"/>
      <c r="Q13" s="537"/>
      <c r="R13" s="528">
        <v>21464</v>
      </c>
      <c r="S13" s="529"/>
      <c r="T13" s="529"/>
      <c r="U13" s="529"/>
      <c r="V13" s="530"/>
      <c r="W13" s="463" t="s">
        <v>132</v>
      </c>
      <c r="X13" s="464"/>
      <c r="Y13" s="464"/>
      <c r="Z13" s="464"/>
      <c r="AA13" s="464"/>
      <c r="AB13" s="454"/>
      <c r="AC13" s="498">
        <v>2360</v>
      </c>
      <c r="AD13" s="499"/>
      <c r="AE13" s="499"/>
      <c r="AF13" s="499"/>
      <c r="AG13" s="538"/>
      <c r="AH13" s="498">
        <v>2444</v>
      </c>
      <c r="AI13" s="499"/>
      <c r="AJ13" s="499"/>
      <c r="AK13" s="499"/>
      <c r="AL13" s="500"/>
      <c r="AM13" s="476" t="s">
        <v>133</v>
      </c>
      <c r="AN13" s="477"/>
      <c r="AO13" s="477"/>
      <c r="AP13" s="477"/>
      <c r="AQ13" s="477"/>
      <c r="AR13" s="477"/>
      <c r="AS13" s="477"/>
      <c r="AT13" s="478"/>
      <c r="AU13" s="479" t="s">
        <v>134</v>
      </c>
      <c r="AV13" s="480"/>
      <c r="AW13" s="480"/>
      <c r="AX13" s="480"/>
      <c r="AY13" s="481" t="s">
        <v>135</v>
      </c>
      <c r="AZ13" s="482"/>
      <c r="BA13" s="482"/>
      <c r="BB13" s="482"/>
      <c r="BC13" s="482"/>
      <c r="BD13" s="482"/>
      <c r="BE13" s="482"/>
      <c r="BF13" s="482"/>
      <c r="BG13" s="482"/>
      <c r="BH13" s="482"/>
      <c r="BI13" s="482"/>
      <c r="BJ13" s="482"/>
      <c r="BK13" s="482"/>
      <c r="BL13" s="482"/>
      <c r="BM13" s="483"/>
      <c r="BN13" s="447">
        <v>22977</v>
      </c>
      <c r="BO13" s="448"/>
      <c r="BP13" s="448"/>
      <c r="BQ13" s="448"/>
      <c r="BR13" s="448"/>
      <c r="BS13" s="448"/>
      <c r="BT13" s="448"/>
      <c r="BU13" s="449"/>
      <c r="BV13" s="447">
        <v>-83206</v>
      </c>
      <c r="BW13" s="448"/>
      <c r="BX13" s="448"/>
      <c r="BY13" s="448"/>
      <c r="BZ13" s="448"/>
      <c r="CA13" s="448"/>
      <c r="CB13" s="448"/>
      <c r="CC13" s="449"/>
      <c r="CD13" s="450" t="s">
        <v>136</v>
      </c>
      <c r="CE13" s="451"/>
      <c r="CF13" s="451"/>
      <c r="CG13" s="451"/>
      <c r="CH13" s="451"/>
      <c r="CI13" s="451"/>
      <c r="CJ13" s="451"/>
      <c r="CK13" s="451"/>
      <c r="CL13" s="451"/>
      <c r="CM13" s="451"/>
      <c r="CN13" s="451"/>
      <c r="CO13" s="451"/>
      <c r="CP13" s="451"/>
      <c r="CQ13" s="451"/>
      <c r="CR13" s="451"/>
      <c r="CS13" s="452"/>
      <c r="CT13" s="444">
        <v>7.1</v>
      </c>
      <c r="CU13" s="445"/>
      <c r="CV13" s="445"/>
      <c r="CW13" s="445"/>
      <c r="CX13" s="445"/>
      <c r="CY13" s="445"/>
      <c r="CZ13" s="445"/>
      <c r="DA13" s="446"/>
      <c r="DB13" s="444">
        <v>7.7</v>
      </c>
      <c r="DC13" s="445"/>
      <c r="DD13" s="445"/>
      <c r="DE13" s="445"/>
      <c r="DF13" s="445"/>
      <c r="DG13" s="445"/>
      <c r="DH13" s="445"/>
      <c r="DI13" s="446"/>
      <c r="DJ13" s="165"/>
      <c r="DK13" s="165"/>
      <c r="DL13" s="165"/>
      <c r="DM13" s="165"/>
      <c r="DN13" s="165"/>
      <c r="DO13" s="165"/>
    </row>
    <row r="14" spans="1:119" ht="18.75" customHeight="1" thickBot="1" x14ac:dyDescent="0.2">
      <c r="A14" s="166"/>
      <c r="B14" s="510"/>
      <c r="C14" s="511"/>
      <c r="D14" s="511"/>
      <c r="E14" s="511"/>
      <c r="F14" s="511"/>
      <c r="G14" s="511"/>
      <c r="H14" s="511"/>
      <c r="I14" s="511"/>
      <c r="J14" s="511"/>
      <c r="K14" s="512"/>
      <c r="L14" s="525" t="s">
        <v>137</v>
      </c>
      <c r="M14" s="526"/>
      <c r="N14" s="526"/>
      <c r="O14" s="526"/>
      <c r="P14" s="526"/>
      <c r="Q14" s="527"/>
      <c r="R14" s="528">
        <v>22763</v>
      </c>
      <c r="S14" s="529"/>
      <c r="T14" s="529"/>
      <c r="U14" s="529"/>
      <c r="V14" s="530"/>
      <c r="W14" s="437"/>
      <c r="X14" s="438"/>
      <c r="Y14" s="438"/>
      <c r="Z14" s="438"/>
      <c r="AA14" s="438"/>
      <c r="AB14" s="427"/>
      <c r="AC14" s="531">
        <v>20.6</v>
      </c>
      <c r="AD14" s="532"/>
      <c r="AE14" s="532"/>
      <c r="AF14" s="532"/>
      <c r="AG14" s="533"/>
      <c r="AH14" s="531">
        <v>21.2</v>
      </c>
      <c r="AI14" s="532"/>
      <c r="AJ14" s="532"/>
      <c r="AK14" s="532"/>
      <c r="AL14" s="534"/>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39" t="s">
        <v>138</v>
      </c>
      <c r="CE14" s="540"/>
      <c r="CF14" s="540"/>
      <c r="CG14" s="540"/>
      <c r="CH14" s="540"/>
      <c r="CI14" s="540"/>
      <c r="CJ14" s="540"/>
      <c r="CK14" s="540"/>
      <c r="CL14" s="540"/>
      <c r="CM14" s="540"/>
      <c r="CN14" s="540"/>
      <c r="CO14" s="540"/>
      <c r="CP14" s="540"/>
      <c r="CQ14" s="540"/>
      <c r="CR14" s="540"/>
      <c r="CS14" s="541"/>
      <c r="CT14" s="542">
        <v>66.599999999999994</v>
      </c>
      <c r="CU14" s="543"/>
      <c r="CV14" s="543"/>
      <c r="CW14" s="543"/>
      <c r="CX14" s="543"/>
      <c r="CY14" s="543"/>
      <c r="CZ14" s="543"/>
      <c r="DA14" s="544"/>
      <c r="DB14" s="542">
        <v>74</v>
      </c>
      <c r="DC14" s="543"/>
      <c r="DD14" s="543"/>
      <c r="DE14" s="543"/>
      <c r="DF14" s="543"/>
      <c r="DG14" s="543"/>
      <c r="DH14" s="543"/>
      <c r="DI14" s="544"/>
      <c r="DJ14" s="165"/>
      <c r="DK14" s="165"/>
      <c r="DL14" s="165"/>
      <c r="DM14" s="165"/>
      <c r="DN14" s="165"/>
      <c r="DO14" s="165"/>
    </row>
    <row r="15" spans="1:119" ht="18.75" customHeight="1" x14ac:dyDescent="0.15">
      <c r="A15" s="166"/>
      <c r="B15" s="510"/>
      <c r="C15" s="511"/>
      <c r="D15" s="511"/>
      <c r="E15" s="511"/>
      <c r="F15" s="511"/>
      <c r="G15" s="511"/>
      <c r="H15" s="511"/>
      <c r="I15" s="511"/>
      <c r="J15" s="511"/>
      <c r="K15" s="512"/>
      <c r="L15" s="176"/>
      <c r="M15" s="535" t="s">
        <v>131</v>
      </c>
      <c r="N15" s="536"/>
      <c r="O15" s="536"/>
      <c r="P15" s="536"/>
      <c r="Q15" s="537"/>
      <c r="R15" s="528">
        <v>21652</v>
      </c>
      <c r="S15" s="529"/>
      <c r="T15" s="529"/>
      <c r="U15" s="529"/>
      <c r="V15" s="530"/>
      <c r="W15" s="463" t="s">
        <v>139</v>
      </c>
      <c r="X15" s="464"/>
      <c r="Y15" s="464"/>
      <c r="Z15" s="464"/>
      <c r="AA15" s="464"/>
      <c r="AB15" s="454"/>
      <c r="AC15" s="498">
        <v>4131</v>
      </c>
      <c r="AD15" s="499"/>
      <c r="AE15" s="499"/>
      <c r="AF15" s="499"/>
      <c r="AG15" s="538"/>
      <c r="AH15" s="498">
        <v>4159</v>
      </c>
      <c r="AI15" s="499"/>
      <c r="AJ15" s="499"/>
      <c r="AK15" s="499"/>
      <c r="AL15" s="500"/>
      <c r="AM15" s="476"/>
      <c r="AN15" s="477"/>
      <c r="AO15" s="477"/>
      <c r="AP15" s="477"/>
      <c r="AQ15" s="477"/>
      <c r="AR15" s="477"/>
      <c r="AS15" s="477"/>
      <c r="AT15" s="478"/>
      <c r="AU15" s="479"/>
      <c r="AV15" s="480"/>
      <c r="AW15" s="480"/>
      <c r="AX15" s="480"/>
      <c r="AY15" s="407" t="s">
        <v>140</v>
      </c>
      <c r="AZ15" s="408"/>
      <c r="BA15" s="408"/>
      <c r="BB15" s="408"/>
      <c r="BC15" s="408"/>
      <c r="BD15" s="408"/>
      <c r="BE15" s="408"/>
      <c r="BF15" s="408"/>
      <c r="BG15" s="408"/>
      <c r="BH15" s="408"/>
      <c r="BI15" s="408"/>
      <c r="BJ15" s="408"/>
      <c r="BK15" s="408"/>
      <c r="BL15" s="408"/>
      <c r="BM15" s="409"/>
      <c r="BN15" s="410">
        <v>2544417</v>
      </c>
      <c r="BO15" s="411"/>
      <c r="BP15" s="411"/>
      <c r="BQ15" s="411"/>
      <c r="BR15" s="411"/>
      <c r="BS15" s="411"/>
      <c r="BT15" s="411"/>
      <c r="BU15" s="412"/>
      <c r="BV15" s="410">
        <v>2490402</v>
      </c>
      <c r="BW15" s="411"/>
      <c r="BX15" s="411"/>
      <c r="BY15" s="411"/>
      <c r="BZ15" s="411"/>
      <c r="CA15" s="411"/>
      <c r="CB15" s="411"/>
      <c r="CC15" s="412"/>
      <c r="CD15" s="545" t="s">
        <v>141</v>
      </c>
      <c r="CE15" s="546"/>
      <c r="CF15" s="546"/>
      <c r="CG15" s="546"/>
      <c r="CH15" s="546"/>
      <c r="CI15" s="546"/>
      <c r="CJ15" s="546"/>
      <c r="CK15" s="546"/>
      <c r="CL15" s="546"/>
      <c r="CM15" s="546"/>
      <c r="CN15" s="546"/>
      <c r="CO15" s="546"/>
      <c r="CP15" s="546"/>
      <c r="CQ15" s="546"/>
      <c r="CR15" s="546"/>
      <c r="CS15" s="54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10"/>
      <c r="C16" s="511"/>
      <c r="D16" s="511"/>
      <c r="E16" s="511"/>
      <c r="F16" s="511"/>
      <c r="G16" s="511"/>
      <c r="H16" s="511"/>
      <c r="I16" s="511"/>
      <c r="J16" s="511"/>
      <c r="K16" s="512"/>
      <c r="L16" s="525" t="s">
        <v>142</v>
      </c>
      <c r="M16" s="556"/>
      <c r="N16" s="556"/>
      <c r="O16" s="556"/>
      <c r="P16" s="556"/>
      <c r="Q16" s="557"/>
      <c r="R16" s="548" t="s">
        <v>143</v>
      </c>
      <c r="S16" s="549"/>
      <c r="T16" s="549"/>
      <c r="U16" s="549"/>
      <c r="V16" s="550"/>
      <c r="W16" s="437"/>
      <c r="X16" s="438"/>
      <c r="Y16" s="438"/>
      <c r="Z16" s="438"/>
      <c r="AA16" s="438"/>
      <c r="AB16" s="427"/>
      <c r="AC16" s="531">
        <v>36</v>
      </c>
      <c r="AD16" s="532"/>
      <c r="AE16" s="532"/>
      <c r="AF16" s="532"/>
      <c r="AG16" s="533"/>
      <c r="AH16" s="531">
        <v>36.1</v>
      </c>
      <c r="AI16" s="532"/>
      <c r="AJ16" s="532"/>
      <c r="AK16" s="532"/>
      <c r="AL16" s="534"/>
      <c r="AM16" s="476"/>
      <c r="AN16" s="477"/>
      <c r="AO16" s="477"/>
      <c r="AP16" s="477"/>
      <c r="AQ16" s="477"/>
      <c r="AR16" s="477"/>
      <c r="AS16" s="477"/>
      <c r="AT16" s="478"/>
      <c r="AU16" s="479"/>
      <c r="AV16" s="480"/>
      <c r="AW16" s="480"/>
      <c r="AX16" s="480"/>
      <c r="AY16" s="481" t="s">
        <v>144</v>
      </c>
      <c r="AZ16" s="482"/>
      <c r="BA16" s="482"/>
      <c r="BB16" s="482"/>
      <c r="BC16" s="482"/>
      <c r="BD16" s="482"/>
      <c r="BE16" s="482"/>
      <c r="BF16" s="482"/>
      <c r="BG16" s="482"/>
      <c r="BH16" s="482"/>
      <c r="BI16" s="482"/>
      <c r="BJ16" s="482"/>
      <c r="BK16" s="482"/>
      <c r="BL16" s="482"/>
      <c r="BM16" s="483"/>
      <c r="BN16" s="447">
        <v>4132521</v>
      </c>
      <c r="BO16" s="448"/>
      <c r="BP16" s="448"/>
      <c r="BQ16" s="448"/>
      <c r="BR16" s="448"/>
      <c r="BS16" s="448"/>
      <c r="BT16" s="448"/>
      <c r="BU16" s="449"/>
      <c r="BV16" s="447">
        <v>4196828</v>
      </c>
      <c r="BW16" s="448"/>
      <c r="BX16" s="448"/>
      <c r="BY16" s="448"/>
      <c r="BZ16" s="448"/>
      <c r="CA16" s="448"/>
      <c r="CB16" s="448"/>
      <c r="CC16" s="449"/>
      <c r="CD16" s="180"/>
      <c r="CE16" s="554"/>
      <c r="CF16" s="554"/>
      <c r="CG16" s="554"/>
      <c r="CH16" s="554"/>
      <c r="CI16" s="554"/>
      <c r="CJ16" s="554"/>
      <c r="CK16" s="554"/>
      <c r="CL16" s="554"/>
      <c r="CM16" s="554"/>
      <c r="CN16" s="554"/>
      <c r="CO16" s="554"/>
      <c r="CP16" s="554"/>
      <c r="CQ16" s="554"/>
      <c r="CR16" s="554"/>
      <c r="CS16" s="555"/>
      <c r="CT16" s="444"/>
      <c r="CU16" s="445"/>
      <c r="CV16" s="445"/>
      <c r="CW16" s="445"/>
      <c r="CX16" s="445"/>
      <c r="CY16" s="445"/>
      <c r="CZ16" s="445"/>
      <c r="DA16" s="446"/>
      <c r="DB16" s="444"/>
      <c r="DC16" s="445"/>
      <c r="DD16" s="445"/>
      <c r="DE16" s="445"/>
      <c r="DF16" s="445"/>
      <c r="DG16" s="445"/>
      <c r="DH16" s="445"/>
      <c r="DI16" s="446"/>
      <c r="DJ16" s="165"/>
      <c r="DK16" s="165"/>
      <c r="DL16" s="165"/>
      <c r="DM16" s="165"/>
      <c r="DN16" s="165"/>
      <c r="DO16" s="165"/>
    </row>
    <row r="17" spans="1:119" ht="18.75" customHeight="1" thickBot="1" x14ac:dyDescent="0.2">
      <c r="A17" s="166"/>
      <c r="B17" s="513"/>
      <c r="C17" s="514"/>
      <c r="D17" s="514"/>
      <c r="E17" s="514"/>
      <c r="F17" s="514"/>
      <c r="G17" s="514"/>
      <c r="H17" s="514"/>
      <c r="I17" s="514"/>
      <c r="J17" s="514"/>
      <c r="K17" s="515"/>
      <c r="L17" s="181"/>
      <c r="M17" s="551" t="s">
        <v>145</v>
      </c>
      <c r="N17" s="552"/>
      <c r="O17" s="552"/>
      <c r="P17" s="552"/>
      <c r="Q17" s="553"/>
      <c r="R17" s="548" t="s">
        <v>146</v>
      </c>
      <c r="S17" s="549"/>
      <c r="T17" s="549"/>
      <c r="U17" s="549"/>
      <c r="V17" s="550"/>
      <c r="W17" s="463" t="s">
        <v>147</v>
      </c>
      <c r="X17" s="464"/>
      <c r="Y17" s="464"/>
      <c r="Z17" s="464"/>
      <c r="AA17" s="464"/>
      <c r="AB17" s="454"/>
      <c r="AC17" s="498">
        <v>4987</v>
      </c>
      <c r="AD17" s="499"/>
      <c r="AE17" s="499"/>
      <c r="AF17" s="499"/>
      <c r="AG17" s="538"/>
      <c r="AH17" s="498">
        <v>4930</v>
      </c>
      <c r="AI17" s="499"/>
      <c r="AJ17" s="499"/>
      <c r="AK17" s="499"/>
      <c r="AL17" s="500"/>
      <c r="AM17" s="476"/>
      <c r="AN17" s="477"/>
      <c r="AO17" s="477"/>
      <c r="AP17" s="477"/>
      <c r="AQ17" s="477"/>
      <c r="AR17" s="477"/>
      <c r="AS17" s="477"/>
      <c r="AT17" s="478"/>
      <c r="AU17" s="479"/>
      <c r="AV17" s="480"/>
      <c r="AW17" s="480"/>
      <c r="AX17" s="480"/>
      <c r="AY17" s="481" t="s">
        <v>148</v>
      </c>
      <c r="AZ17" s="482"/>
      <c r="BA17" s="482"/>
      <c r="BB17" s="482"/>
      <c r="BC17" s="482"/>
      <c r="BD17" s="482"/>
      <c r="BE17" s="482"/>
      <c r="BF17" s="482"/>
      <c r="BG17" s="482"/>
      <c r="BH17" s="482"/>
      <c r="BI17" s="482"/>
      <c r="BJ17" s="482"/>
      <c r="BK17" s="482"/>
      <c r="BL17" s="482"/>
      <c r="BM17" s="483"/>
      <c r="BN17" s="447">
        <v>3236998</v>
      </c>
      <c r="BO17" s="448"/>
      <c r="BP17" s="448"/>
      <c r="BQ17" s="448"/>
      <c r="BR17" s="448"/>
      <c r="BS17" s="448"/>
      <c r="BT17" s="448"/>
      <c r="BU17" s="449"/>
      <c r="BV17" s="447">
        <v>3130371</v>
      </c>
      <c r="BW17" s="448"/>
      <c r="BX17" s="448"/>
      <c r="BY17" s="448"/>
      <c r="BZ17" s="448"/>
      <c r="CA17" s="448"/>
      <c r="CB17" s="448"/>
      <c r="CC17" s="449"/>
      <c r="CD17" s="180"/>
      <c r="CE17" s="554"/>
      <c r="CF17" s="554"/>
      <c r="CG17" s="554"/>
      <c r="CH17" s="554"/>
      <c r="CI17" s="554"/>
      <c r="CJ17" s="554"/>
      <c r="CK17" s="554"/>
      <c r="CL17" s="554"/>
      <c r="CM17" s="554"/>
      <c r="CN17" s="554"/>
      <c r="CO17" s="554"/>
      <c r="CP17" s="554"/>
      <c r="CQ17" s="554"/>
      <c r="CR17" s="554"/>
      <c r="CS17" s="555"/>
      <c r="CT17" s="444"/>
      <c r="CU17" s="445"/>
      <c r="CV17" s="445"/>
      <c r="CW17" s="445"/>
      <c r="CX17" s="445"/>
      <c r="CY17" s="445"/>
      <c r="CZ17" s="445"/>
      <c r="DA17" s="446"/>
      <c r="DB17" s="444"/>
      <c r="DC17" s="445"/>
      <c r="DD17" s="445"/>
      <c r="DE17" s="445"/>
      <c r="DF17" s="445"/>
      <c r="DG17" s="445"/>
      <c r="DH17" s="445"/>
      <c r="DI17" s="446"/>
      <c r="DJ17" s="165"/>
      <c r="DK17" s="165"/>
      <c r="DL17" s="165"/>
      <c r="DM17" s="165"/>
      <c r="DN17" s="165"/>
      <c r="DO17" s="165"/>
    </row>
    <row r="18" spans="1:119" ht="18.75" customHeight="1" thickBot="1" x14ac:dyDescent="0.2">
      <c r="A18" s="166"/>
      <c r="B18" s="558" t="s">
        <v>149</v>
      </c>
      <c r="C18" s="490"/>
      <c r="D18" s="490"/>
      <c r="E18" s="559"/>
      <c r="F18" s="559"/>
      <c r="G18" s="559"/>
      <c r="H18" s="559"/>
      <c r="I18" s="559"/>
      <c r="J18" s="559"/>
      <c r="K18" s="559"/>
      <c r="L18" s="560">
        <v>58.99</v>
      </c>
      <c r="M18" s="560"/>
      <c r="N18" s="560"/>
      <c r="O18" s="560"/>
      <c r="P18" s="560"/>
      <c r="Q18" s="560"/>
      <c r="R18" s="561"/>
      <c r="S18" s="561"/>
      <c r="T18" s="561"/>
      <c r="U18" s="561"/>
      <c r="V18" s="562"/>
      <c r="W18" s="465"/>
      <c r="X18" s="466"/>
      <c r="Y18" s="466"/>
      <c r="Z18" s="466"/>
      <c r="AA18" s="466"/>
      <c r="AB18" s="457"/>
      <c r="AC18" s="563">
        <v>43.4</v>
      </c>
      <c r="AD18" s="564"/>
      <c r="AE18" s="564"/>
      <c r="AF18" s="564"/>
      <c r="AG18" s="565"/>
      <c r="AH18" s="563">
        <v>42.7</v>
      </c>
      <c r="AI18" s="564"/>
      <c r="AJ18" s="564"/>
      <c r="AK18" s="564"/>
      <c r="AL18" s="566"/>
      <c r="AM18" s="476"/>
      <c r="AN18" s="477"/>
      <c r="AO18" s="477"/>
      <c r="AP18" s="477"/>
      <c r="AQ18" s="477"/>
      <c r="AR18" s="477"/>
      <c r="AS18" s="477"/>
      <c r="AT18" s="478"/>
      <c r="AU18" s="479"/>
      <c r="AV18" s="480"/>
      <c r="AW18" s="480"/>
      <c r="AX18" s="480"/>
      <c r="AY18" s="481" t="s">
        <v>150</v>
      </c>
      <c r="AZ18" s="482"/>
      <c r="BA18" s="482"/>
      <c r="BB18" s="482"/>
      <c r="BC18" s="482"/>
      <c r="BD18" s="482"/>
      <c r="BE18" s="482"/>
      <c r="BF18" s="482"/>
      <c r="BG18" s="482"/>
      <c r="BH18" s="482"/>
      <c r="BI18" s="482"/>
      <c r="BJ18" s="482"/>
      <c r="BK18" s="482"/>
      <c r="BL18" s="482"/>
      <c r="BM18" s="483"/>
      <c r="BN18" s="447">
        <v>4733712</v>
      </c>
      <c r="BO18" s="448"/>
      <c r="BP18" s="448"/>
      <c r="BQ18" s="448"/>
      <c r="BR18" s="448"/>
      <c r="BS18" s="448"/>
      <c r="BT18" s="448"/>
      <c r="BU18" s="449"/>
      <c r="BV18" s="447">
        <v>4552884</v>
      </c>
      <c r="BW18" s="448"/>
      <c r="BX18" s="448"/>
      <c r="BY18" s="448"/>
      <c r="BZ18" s="448"/>
      <c r="CA18" s="448"/>
      <c r="CB18" s="448"/>
      <c r="CC18" s="449"/>
      <c r="CD18" s="180"/>
      <c r="CE18" s="554"/>
      <c r="CF18" s="554"/>
      <c r="CG18" s="554"/>
      <c r="CH18" s="554"/>
      <c r="CI18" s="554"/>
      <c r="CJ18" s="554"/>
      <c r="CK18" s="554"/>
      <c r="CL18" s="554"/>
      <c r="CM18" s="554"/>
      <c r="CN18" s="554"/>
      <c r="CO18" s="554"/>
      <c r="CP18" s="554"/>
      <c r="CQ18" s="554"/>
      <c r="CR18" s="554"/>
      <c r="CS18" s="555"/>
      <c r="CT18" s="444"/>
      <c r="CU18" s="445"/>
      <c r="CV18" s="445"/>
      <c r="CW18" s="445"/>
      <c r="CX18" s="445"/>
      <c r="CY18" s="445"/>
      <c r="CZ18" s="445"/>
      <c r="DA18" s="446"/>
      <c r="DB18" s="444"/>
      <c r="DC18" s="445"/>
      <c r="DD18" s="445"/>
      <c r="DE18" s="445"/>
      <c r="DF18" s="445"/>
      <c r="DG18" s="445"/>
      <c r="DH18" s="445"/>
      <c r="DI18" s="446"/>
      <c r="DJ18" s="165"/>
      <c r="DK18" s="165"/>
      <c r="DL18" s="165"/>
      <c r="DM18" s="165"/>
      <c r="DN18" s="165"/>
      <c r="DO18" s="165"/>
    </row>
    <row r="19" spans="1:119" ht="18.75" customHeight="1" thickBot="1" x14ac:dyDescent="0.2">
      <c r="A19" s="166"/>
      <c r="B19" s="558" t="s">
        <v>151</v>
      </c>
      <c r="C19" s="490"/>
      <c r="D19" s="490"/>
      <c r="E19" s="559"/>
      <c r="F19" s="559"/>
      <c r="G19" s="559"/>
      <c r="H19" s="559"/>
      <c r="I19" s="559"/>
      <c r="J19" s="559"/>
      <c r="K19" s="559"/>
      <c r="L19" s="567">
        <v>373</v>
      </c>
      <c r="M19" s="567"/>
      <c r="N19" s="567"/>
      <c r="O19" s="567"/>
      <c r="P19" s="567"/>
      <c r="Q19" s="567"/>
      <c r="R19" s="568"/>
      <c r="S19" s="568"/>
      <c r="T19" s="568"/>
      <c r="U19" s="568"/>
      <c r="V19" s="569"/>
      <c r="W19" s="404"/>
      <c r="X19" s="405"/>
      <c r="Y19" s="405"/>
      <c r="Z19" s="405"/>
      <c r="AA19" s="405"/>
      <c r="AB19" s="405"/>
      <c r="AC19" s="576"/>
      <c r="AD19" s="576"/>
      <c r="AE19" s="576"/>
      <c r="AF19" s="576"/>
      <c r="AG19" s="576"/>
      <c r="AH19" s="576"/>
      <c r="AI19" s="576"/>
      <c r="AJ19" s="576"/>
      <c r="AK19" s="576"/>
      <c r="AL19" s="577"/>
      <c r="AM19" s="476"/>
      <c r="AN19" s="477"/>
      <c r="AO19" s="477"/>
      <c r="AP19" s="477"/>
      <c r="AQ19" s="477"/>
      <c r="AR19" s="477"/>
      <c r="AS19" s="477"/>
      <c r="AT19" s="478"/>
      <c r="AU19" s="479"/>
      <c r="AV19" s="480"/>
      <c r="AW19" s="480"/>
      <c r="AX19" s="480"/>
      <c r="AY19" s="481" t="s">
        <v>152</v>
      </c>
      <c r="AZ19" s="482"/>
      <c r="BA19" s="482"/>
      <c r="BB19" s="482"/>
      <c r="BC19" s="482"/>
      <c r="BD19" s="482"/>
      <c r="BE19" s="482"/>
      <c r="BF19" s="482"/>
      <c r="BG19" s="482"/>
      <c r="BH19" s="482"/>
      <c r="BI19" s="482"/>
      <c r="BJ19" s="482"/>
      <c r="BK19" s="482"/>
      <c r="BL19" s="482"/>
      <c r="BM19" s="483"/>
      <c r="BN19" s="447">
        <v>6430204</v>
      </c>
      <c r="BO19" s="448"/>
      <c r="BP19" s="448"/>
      <c r="BQ19" s="448"/>
      <c r="BR19" s="448"/>
      <c r="BS19" s="448"/>
      <c r="BT19" s="448"/>
      <c r="BU19" s="449"/>
      <c r="BV19" s="447">
        <v>6255541</v>
      </c>
      <c r="BW19" s="448"/>
      <c r="BX19" s="448"/>
      <c r="BY19" s="448"/>
      <c r="BZ19" s="448"/>
      <c r="CA19" s="448"/>
      <c r="CB19" s="448"/>
      <c r="CC19" s="449"/>
      <c r="CD19" s="180"/>
      <c r="CE19" s="554"/>
      <c r="CF19" s="554"/>
      <c r="CG19" s="554"/>
      <c r="CH19" s="554"/>
      <c r="CI19" s="554"/>
      <c r="CJ19" s="554"/>
      <c r="CK19" s="554"/>
      <c r="CL19" s="554"/>
      <c r="CM19" s="554"/>
      <c r="CN19" s="554"/>
      <c r="CO19" s="554"/>
      <c r="CP19" s="554"/>
      <c r="CQ19" s="554"/>
      <c r="CR19" s="554"/>
      <c r="CS19" s="555"/>
      <c r="CT19" s="444"/>
      <c r="CU19" s="445"/>
      <c r="CV19" s="445"/>
      <c r="CW19" s="445"/>
      <c r="CX19" s="445"/>
      <c r="CY19" s="445"/>
      <c r="CZ19" s="445"/>
      <c r="DA19" s="446"/>
      <c r="DB19" s="444"/>
      <c r="DC19" s="445"/>
      <c r="DD19" s="445"/>
      <c r="DE19" s="445"/>
      <c r="DF19" s="445"/>
      <c r="DG19" s="445"/>
      <c r="DH19" s="445"/>
      <c r="DI19" s="446"/>
      <c r="DJ19" s="165"/>
      <c r="DK19" s="165"/>
      <c r="DL19" s="165"/>
      <c r="DM19" s="165"/>
      <c r="DN19" s="165"/>
      <c r="DO19" s="165"/>
    </row>
    <row r="20" spans="1:119" ht="18.75" customHeight="1" thickBot="1" x14ac:dyDescent="0.2">
      <c r="A20" s="166"/>
      <c r="B20" s="558" t="s">
        <v>153</v>
      </c>
      <c r="C20" s="490"/>
      <c r="D20" s="490"/>
      <c r="E20" s="559"/>
      <c r="F20" s="559"/>
      <c r="G20" s="559"/>
      <c r="H20" s="559"/>
      <c r="I20" s="559"/>
      <c r="J20" s="559"/>
      <c r="K20" s="559"/>
      <c r="L20" s="567">
        <v>6799</v>
      </c>
      <c r="M20" s="567"/>
      <c r="N20" s="567"/>
      <c r="O20" s="567"/>
      <c r="P20" s="567"/>
      <c r="Q20" s="567"/>
      <c r="R20" s="568"/>
      <c r="S20" s="568"/>
      <c r="T20" s="568"/>
      <c r="U20" s="568"/>
      <c r="V20" s="569"/>
      <c r="W20" s="465"/>
      <c r="X20" s="466"/>
      <c r="Y20" s="466"/>
      <c r="Z20" s="466"/>
      <c r="AA20" s="466"/>
      <c r="AB20" s="466"/>
      <c r="AC20" s="570"/>
      <c r="AD20" s="570"/>
      <c r="AE20" s="570"/>
      <c r="AF20" s="570"/>
      <c r="AG20" s="570"/>
      <c r="AH20" s="570"/>
      <c r="AI20" s="570"/>
      <c r="AJ20" s="570"/>
      <c r="AK20" s="570"/>
      <c r="AL20" s="571"/>
      <c r="AM20" s="572"/>
      <c r="AN20" s="502"/>
      <c r="AO20" s="502"/>
      <c r="AP20" s="502"/>
      <c r="AQ20" s="502"/>
      <c r="AR20" s="502"/>
      <c r="AS20" s="502"/>
      <c r="AT20" s="503"/>
      <c r="AU20" s="573"/>
      <c r="AV20" s="574"/>
      <c r="AW20" s="574"/>
      <c r="AX20" s="575"/>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80"/>
      <c r="CE20" s="554"/>
      <c r="CF20" s="554"/>
      <c r="CG20" s="554"/>
      <c r="CH20" s="554"/>
      <c r="CI20" s="554"/>
      <c r="CJ20" s="554"/>
      <c r="CK20" s="554"/>
      <c r="CL20" s="554"/>
      <c r="CM20" s="554"/>
      <c r="CN20" s="554"/>
      <c r="CO20" s="554"/>
      <c r="CP20" s="554"/>
      <c r="CQ20" s="554"/>
      <c r="CR20" s="554"/>
      <c r="CS20" s="555"/>
      <c r="CT20" s="444"/>
      <c r="CU20" s="445"/>
      <c r="CV20" s="445"/>
      <c r="CW20" s="445"/>
      <c r="CX20" s="445"/>
      <c r="CY20" s="445"/>
      <c r="CZ20" s="445"/>
      <c r="DA20" s="446"/>
      <c r="DB20" s="444"/>
      <c r="DC20" s="445"/>
      <c r="DD20" s="445"/>
      <c r="DE20" s="445"/>
      <c r="DF20" s="445"/>
      <c r="DG20" s="445"/>
      <c r="DH20" s="445"/>
      <c r="DI20" s="446"/>
      <c r="DJ20" s="165"/>
      <c r="DK20" s="165"/>
      <c r="DL20" s="165"/>
      <c r="DM20" s="165"/>
      <c r="DN20" s="165"/>
      <c r="DO20" s="165"/>
    </row>
    <row r="21" spans="1:119" ht="18.75" customHeight="1" x14ac:dyDescent="0.15">
      <c r="A21" s="166"/>
      <c r="B21" s="578" t="s">
        <v>154</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9"/>
      <c r="AX21" s="580"/>
      <c r="AY21" s="481"/>
      <c r="AZ21" s="482"/>
      <c r="BA21" s="482"/>
      <c r="BB21" s="482"/>
      <c r="BC21" s="482"/>
      <c r="BD21" s="482"/>
      <c r="BE21" s="482"/>
      <c r="BF21" s="482"/>
      <c r="BG21" s="482"/>
      <c r="BH21" s="482"/>
      <c r="BI21" s="482"/>
      <c r="BJ21" s="482"/>
      <c r="BK21" s="482"/>
      <c r="BL21" s="482"/>
      <c r="BM21" s="483"/>
      <c r="BN21" s="447"/>
      <c r="BO21" s="448"/>
      <c r="BP21" s="448"/>
      <c r="BQ21" s="448"/>
      <c r="BR21" s="448"/>
      <c r="BS21" s="448"/>
      <c r="BT21" s="448"/>
      <c r="BU21" s="449"/>
      <c r="BV21" s="447"/>
      <c r="BW21" s="448"/>
      <c r="BX21" s="448"/>
      <c r="BY21" s="448"/>
      <c r="BZ21" s="448"/>
      <c r="CA21" s="448"/>
      <c r="CB21" s="448"/>
      <c r="CC21" s="449"/>
      <c r="CD21" s="180"/>
      <c r="CE21" s="554"/>
      <c r="CF21" s="554"/>
      <c r="CG21" s="554"/>
      <c r="CH21" s="554"/>
      <c r="CI21" s="554"/>
      <c r="CJ21" s="554"/>
      <c r="CK21" s="554"/>
      <c r="CL21" s="554"/>
      <c r="CM21" s="554"/>
      <c r="CN21" s="554"/>
      <c r="CO21" s="554"/>
      <c r="CP21" s="554"/>
      <c r="CQ21" s="554"/>
      <c r="CR21" s="554"/>
      <c r="CS21" s="555"/>
      <c r="CT21" s="444"/>
      <c r="CU21" s="445"/>
      <c r="CV21" s="445"/>
      <c r="CW21" s="445"/>
      <c r="CX21" s="445"/>
      <c r="CY21" s="445"/>
      <c r="CZ21" s="445"/>
      <c r="DA21" s="446"/>
      <c r="DB21" s="444"/>
      <c r="DC21" s="445"/>
      <c r="DD21" s="445"/>
      <c r="DE21" s="445"/>
      <c r="DF21" s="445"/>
      <c r="DG21" s="445"/>
      <c r="DH21" s="445"/>
      <c r="DI21" s="446"/>
      <c r="DJ21" s="165"/>
      <c r="DK21" s="165"/>
      <c r="DL21" s="165"/>
      <c r="DM21" s="165"/>
      <c r="DN21" s="165"/>
      <c r="DO21" s="165"/>
    </row>
    <row r="22" spans="1:119" ht="18.75" customHeight="1" thickBot="1" x14ac:dyDescent="0.2">
      <c r="A22" s="166"/>
      <c r="B22" s="581" t="s">
        <v>155</v>
      </c>
      <c r="C22" s="582"/>
      <c r="D22" s="583"/>
      <c r="E22" s="459" t="s">
        <v>1</v>
      </c>
      <c r="F22" s="464"/>
      <c r="G22" s="464"/>
      <c r="H22" s="464"/>
      <c r="I22" s="464"/>
      <c r="J22" s="464"/>
      <c r="K22" s="454"/>
      <c r="L22" s="459" t="s">
        <v>156</v>
      </c>
      <c r="M22" s="464"/>
      <c r="N22" s="464"/>
      <c r="O22" s="464"/>
      <c r="P22" s="454"/>
      <c r="Q22" s="590" t="s">
        <v>157</v>
      </c>
      <c r="R22" s="591"/>
      <c r="S22" s="591"/>
      <c r="T22" s="591"/>
      <c r="U22" s="591"/>
      <c r="V22" s="592"/>
      <c r="W22" s="596" t="s">
        <v>158</v>
      </c>
      <c r="X22" s="582"/>
      <c r="Y22" s="583"/>
      <c r="Z22" s="459" t="s">
        <v>1</v>
      </c>
      <c r="AA22" s="464"/>
      <c r="AB22" s="464"/>
      <c r="AC22" s="464"/>
      <c r="AD22" s="464"/>
      <c r="AE22" s="464"/>
      <c r="AF22" s="464"/>
      <c r="AG22" s="454"/>
      <c r="AH22" s="609" t="s">
        <v>159</v>
      </c>
      <c r="AI22" s="464"/>
      <c r="AJ22" s="464"/>
      <c r="AK22" s="464"/>
      <c r="AL22" s="454"/>
      <c r="AM22" s="609" t="s">
        <v>160</v>
      </c>
      <c r="AN22" s="610"/>
      <c r="AO22" s="610"/>
      <c r="AP22" s="610"/>
      <c r="AQ22" s="610"/>
      <c r="AR22" s="611"/>
      <c r="AS22" s="590" t="s">
        <v>157</v>
      </c>
      <c r="AT22" s="591"/>
      <c r="AU22" s="591"/>
      <c r="AV22" s="591"/>
      <c r="AW22" s="591"/>
      <c r="AX22" s="615"/>
      <c r="AY22" s="617"/>
      <c r="AZ22" s="618"/>
      <c r="BA22" s="618"/>
      <c r="BB22" s="618"/>
      <c r="BC22" s="618"/>
      <c r="BD22" s="618"/>
      <c r="BE22" s="618"/>
      <c r="BF22" s="618"/>
      <c r="BG22" s="618"/>
      <c r="BH22" s="618"/>
      <c r="BI22" s="618"/>
      <c r="BJ22" s="618"/>
      <c r="BK22" s="618"/>
      <c r="BL22" s="618"/>
      <c r="BM22" s="619"/>
      <c r="BN22" s="620"/>
      <c r="BO22" s="621"/>
      <c r="BP22" s="621"/>
      <c r="BQ22" s="621"/>
      <c r="BR22" s="621"/>
      <c r="BS22" s="621"/>
      <c r="BT22" s="621"/>
      <c r="BU22" s="622"/>
      <c r="BV22" s="620"/>
      <c r="BW22" s="621"/>
      <c r="BX22" s="621"/>
      <c r="BY22" s="621"/>
      <c r="BZ22" s="621"/>
      <c r="CA22" s="621"/>
      <c r="CB22" s="621"/>
      <c r="CC22" s="622"/>
      <c r="CD22" s="180"/>
      <c r="CE22" s="554"/>
      <c r="CF22" s="554"/>
      <c r="CG22" s="554"/>
      <c r="CH22" s="554"/>
      <c r="CI22" s="554"/>
      <c r="CJ22" s="554"/>
      <c r="CK22" s="554"/>
      <c r="CL22" s="554"/>
      <c r="CM22" s="554"/>
      <c r="CN22" s="554"/>
      <c r="CO22" s="554"/>
      <c r="CP22" s="554"/>
      <c r="CQ22" s="554"/>
      <c r="CR22" s="554"/>
      <c r="CS22" s="555"/>
      <c r="CT22" s="444"/>
      <c r="CU22" s="445"/>
      <c r="CV22" s="445"/>
      <c r="CW22" s="445"/>
      <c r="CX22" s="445"/>
      <c r="CY22" s="445"/>
      <c r="CZ22" s="445"/>
      <c r="DA22" s="446"/>
      <c r="DB22" s="444"/>
      <c r="DC22" s="445"/>
      <c r="DD22" s="445"/>
      <c r="DE22" s="445"/>
      <c r="DF22" s="445"/>
      <c r="DG22" s="445"/>
      <c r="DH22" s="445"/>
      <c r="DI22" s="446"/>
      <c r="DJ22" s="165"/>
      <c r="DK22" s="165"/>
      <c r="DL22" s="165"/>
      <c r="DM22" s="165"/>
      <c r="DN22" s="165"/>
      <c r="DO22" s="165"/>
    </row>
    <row r="23" spans="1:119" ht="18.75" customHeight="1" x14ac:dyDescent="0.15">
      <c r="A23" s="166"/>
      <c r="B23" s="584"/>
      <c r="C23" s="585"/>
      <c r="D23" s="586"/>
      <c r="E23" s="433"/>
      <c r="F23" s="438"/>
      <c r="G23" s="438"/>
      <c r="H23" s="438"/>
      <c r="I23" s="438"/>
      <c r="J23" s="438"/>
      <c r="K23" s="427"/>
      <c r="L23" s="433"/>
      <c r="M23" s="438"/>
      <c r="N23" s="438"/>
      <c r="O23" s="438"/>
      <c r="P23" s="427"/>
      <c r="Q23" s="593"/>
      <c r="R23" s="594"/>
      <c r="S23" s="594"/>
      <c r="T23" s="594"/>
      <c r="U23" s="594"/>
      <c r="V23" s="595"/>
      <c r="W23" s="597"/>
      <c r="X23" s="585"/>
      <c r="Y23" s="586"/>
      <c r="Z23" s="433"/>
      <c r="AA23" s="438"/>
      <c r="AB23" s="438"/>
      <c r="AC23" s="438"/>
      <c r="AD23" s="438"/>
      <c r="AE23" s="438"/>
      <c r="AF23" s="438"/>
      <c r="AG23" s="427"/>
      <c r="AH23" s="433"/>
      <c r="AI23" s="438"/>
      <c r="AJ23" s="438"/>
      <c r="AK23" s="438"/>
      <c r="AL23" s="427"/>
      <c r="AM23" s="612"/>
      <c r="AN23" s="613"/>
      <c r="AO23" s="613"/>
      <c r="AP23" s="613"/>
      <c r="AQ23" s="613"/>
      <c r="AR23" s="614"/>
      <c r="AS23" s="593"/>
      <c r="AT23" s="594"/>
      <c r="AU23" s="594"/>
      <c r="AV23" s="594"/>
      <c r="AW23" s="594"/>
      <c r="AX23" s="616"/>
      <c r="AY23" s="407" t="s">
        <v>161</v>
      </c>
      <c r="AZ23" s="408"/>
      <c r="BA23" s="408"/>
      <c r="BB23" s="408"/>
      <c r="BC23" s="408"/>
      <c r="BD23" s="408"/>
      <c r="BE23" s="408"/>
      <c r="BF23" s="408"/>
      <c r="BG23" s="408"/>
      <c r="BH23" s="408"/>
      <c r="BI23" s="408"/>
      <c r="BJ23" s="408"/>
      <c r="BK23" s="408"/>
      <c r="BL23" s="408"/>
      <c r="BM23" s="409"/>
      <c r="BN23" s="447">
        <v>7510741</v>
      </c>
      <c r="BO23" s="448"/>
      <c r="BP23" s="448"/>
      <c r="BQ23" s="448"/>
      <c r="BR23" s="448"/>
      <c r="BS23" s="448"/>
      <c r="BT23" s="448"/>
      <c r="BU23" s="449"/>
      <c r="BV23" s="447">
        <v>7715141</v>
      </c>
      <c r="BW23" s="448"/>
      <c r="BX23" s="448"/>
      <c r="BY23" s="448"/>
      <c r="BZ23" s="448"/>
      <c r="CA23" s="448"/>
      <c r="CB23" s="448"/>
      <c r="CC23" s="449"/>
      <c r="CD23" s="180"/>
      <c r="CE23" s="554"/>
      <c r="CF23" s="554"/>
      <c r="CG23" s="554"/>
      <c r="CH23" s="554"/>
      <c r="CI23" s="554"/>
      <c r="CJ23" s="554"/>
      <c r="CK23" s="554"/>
      <c r="CL23" s="554"/>
      <c r="CM23" s="554"/>
      <c r="CN23" s="554"/>
      <c r="CO23" s="554"/>
      <c r="CP23" s="554"/>
      <c r="CQ23" s="554"/>
      <c r="CR23" s="554"/>
      <c r="CS23" s="555"/>
      <c r="CT23" s="444"/>
      <c r="CU23" s="445"/>
      <c r="CV23" s="445"/>
      <c r="CW23" s="445"/>
      <c r="CX23" s="445"/>
      <c r="CY23" s="445"/>
      <c r="CZ23" s="445"/>
      <c r="DA23" s="446"/>
      <c r="DB23" s="444"/>
      <c r="DC23" s="445"/>
      <c r="DD23" s="445"/>
      <c r="DE23" s="445"/>
      <c r="DF23" s="445"/>
      <c r="DG23" s="445"/>
      <c r="DH23" s="445"/>
      <c r="DI23" s="446"/>
      <c r="DJ23" s="165"/>
      <c r="DK23" s="165"/>
      <c r="DL23" s="165"/>
      <c r="DM23" s="165"/>
      <c r="DN23" s="165"/>
      <c r="DO23" s="165"/>
    </row>
    <row r="24" spans="1:119" ht="18.75" customHeight="1" thickBot="1" x14ac:dyDescent="0.2">
      <c r="A24" s="166"/>
      <c r="B24" s="584"/>
      <c r="C24" s="585"/>
      <c r="D24" s="586"/>
      <c r="E24" s="497" t="s">
        <v>162</v>
      </c>
      <c r="F24" s="477"/>
      <c r="G24" s="477"/>
      <c r="H24" s="477"/>
      <c r="I24" s="477"/>
      <c r="J24" s="477"/>
      <c r="K24" s="478"/>
      <c r="L24" s="498">
        <v>1</v>
      </c>
      <c r="M24" s="499"/>
      <c r="N24" s="499"/>
      <c r="O24" s="499"/>
      <c r="P24" s="538"/>
      <c r="Q24" s="498">
        <v>8000</v>
      </c>
      <c r="R24" s="499"/>
      <c r="S24" s="499"/>
      <c r="T24" s="499"/>
      <c r="U24" s="499"/>
      <c r="V24" s="538"/>
      <c r="W24" s="597"/>
      <c r="X24" s="585"/>
      <c r="Y24" s="586"/>
      <c r="Z24" s="497" t="s">
        <v>163</v>
      </c>
      <c r="AA24" s="477"/>
      <c r="AB24" s="477"/>
      <c r="AC24" s="477"/>
      <c r="AD24" s="477"/>
      <c r="AE24" s="477"/>
      <c r="AF24" s="477"/>
      <c r="AG24" s="478"/>
      <c r="AH24" s="498">
        <v>152</v>
      </c>
      <c r="AI24" s="499"/>
      <c r="AJ24" s="499"/>
      <c r="AK24" s="499"/>
      <c r="AL24" s="538"/>
      <c r="AM24" s="498">
        <v>473784</v>
      </c>
      <c r="AN24" s="499"/>
      <c r="AO24" s="499"/>
      <c r="AP24" s="499"/>
      <c r="AQ24" s="499"/>
      <c r="AR24" s="538"/>
      <c r="AS24" s="498">
        <v>3117</v>
      </c>
      <c r="AT24" s="499"/>
      <c r="AU24" s="499"/>
      <c r="AV24" s="499"/>
      <c r="AW24" s="499"/>
      <c r="AX24" s="500"/>
      <c r="AY24" s="617" t="s">
        <v>164</v>
      </c>
      <c r="AZ24" s="618"/>
      <c r="BA24" s="618"/>
      <c r="BB24" s="618"/>
      <c r="BC24" s="618"/>
      <c r="BD24" s="618"/>
      <c r="BE24" s="618"/>
      <c r="BF24" s="618"/>
      <c r="BG24" s="618"/>
      <c r="BH24" s="618"/>
      <c r="BI24" s="618"/>
      <c r="BJ24" s="618"/>
      <c r="BK24" s="618"/>
      <c r="BL24" s="618"/>
      <c r="BM24" s="619"/>
      <c r="BN24" s="447">
        <v>7461485</v>
      </c>
      <c r="BO24" s="448"/>
      <c r="BP24" s="448"/>
      <c r="BQ24" s="448"/>
      <c r="BR24" s="448"/>
      <c r="BS24" s="448"/>
      <c r="BT24" s="448"/>
      <c r="BU24" s="449"/>
      <c r="BV24" s="447">
        <v>7640926</v>
      </c>
      <c r="BW24" s="448"/>
      <c r="BX24" s="448"/>
      <c r="BY24" s="448"/>
      <c r="BZ24" s="448"/>
      <c r="CA24" s="448"/>
      <c r="CB24" s="448"/>
      <c r="CC24" s="449"/>
      <c r="CD24" s="180"/>
      <c r="CE24" s="554"/>
      <c r="CF24" s="554"/>
      <c r="CG24" s="554"/>
      <c r="CH24" s="554"/>
      <c r="CI24" s="554"/>
      <c r="CJ24" s="554"/>
      <c r="CK24" s="554"/>
      <c r="CL24" s="554"/>
      <c r="CM24" s="554"/>
      <c r="CN24" s="554"/>
      <c r="CO24" s="554"/>
      <c r="CP24" s="554"/>
      <c r="CQ24" s="554"/>
      <c r="CR24" s="554"/>
      <c r="CS24" s="555"/>
      <c r="CT24" s="444"/>
      <c r="CU24" s="445"/>
      <c r="CV24" s="445"/>
      <c r="CW24" s="445"/>
      <c r="CX24" s="445"/>
      <c r="CY24" s="445"/>
      <c r="CZ24" s="445"/>
      <c r="DA24" s="446"/>
      <c r="DB24" s="444"/>
      <c r="DC24" s="445"/>
      <c r="DD24" s="445"/>
      <c r="DE24" s="445"/>
      <c r="DF24" s="445"/>
      <c r="DG24" s="445"/>
      <c r="DH24" s="445"/>
      <c r="DI24" s="446"/>
      <c r="DJ24" s="165"/>
      <c r="DK24" s="165"/>
      <c r="DL24" s="165"/>
      <c r="DM24" s="165"/>
      <c r="DN24" s="165"/>
      <c r="DO24" s="165"/>
    </row>
    <row r="25" spans="1:119" s="165" customFormat="1" ht="18.75" customHeight="1" x14ac:dyDescent="0.15">
      <c r="A25" s="166"/>
      <c r="B25" s="584"/>
      <c r="C25" s="585"/>
      <c r="D25" s="586"/>
      <c r="E25" s="497" t="s">
        <v>165</v>
      </c>
      <c r="F25" s="477"/>
      <c r="G25" s="477"/>
      <c r="H25" s="477"/>
      <c r="I25" s="477"/>
      <c r="J25" s="477"/>
      <c r="K25" s="478"/>
      <c r="L25" s="498">
        <v>1</v>
      </c>
      <c r="M25" s="499"/>
      <c r="N25" s="499"/>
      <c r="O25" s="499"/>
      <c r="P25" s="538"/>
      <c r="Q25" s="498">
        <v>6030</v>
      </c>
      <c r="R25" s="499"/>
      <c r="S25" s="499"/>
      <c r="T25" s="499"/>
      <c r="U25" s="499"/>
      <c r="V25" s="538"/>
      <c r="W25" s="597"/>
      <c r="X25" s="585"/>
      <c r="Y25" s="586"/>
      <c r="Z25" s="497" t="s">
        <v>166</v>
      </c>
      <c r="AA25" s="477"/>
      <c r="AB25" s="477"/>
      <c r="AC25" s="477"/>
      <c r="AD25" s="477"/>
      <c r="AE25" s="477"/>
      <c r="AF25" s="477"/>
      <c r="AG25" s="478"/>
      <c r="AH25" s="498" t="s">
        <v>167</v>
      </c>
      <c r="AI25" s="499"/>
      <c r="AJ25" s="499"/>
      <c r="AK25" s="499"/>
      <c r="AL25" s="538"/>
      <c r="AM25" s="498" t="s">
        <v>121</v>
      </c>
      <c r="AN25" s="499"/>
      <c r="AO25" s="499"/>
      <c r="AP25" s="499"/>
      <c r="AQ25" s="499"/>
      <c r="AR25" s="538"/>
      <c r="AS25" s="498" t="s">
        <v>129</v>
      </c>
      <c r="AT25" s="499"/>
      <c r="AU25" s="499"/>
      <c r="AV25" s="499"/>
      <c r="AW25" s="499"/>
      <c r="AX25" s="500"/>
      <c r="AY25" s="407" t="s">
        <v>168</v>
      </c>
      <c r="AZ25" s="408"/>
      <c r="BA25" s="408"/>
      <c r="BB25" s="408"/>
      <c r="BC25" s="408"/>
      <c r="BD25" s="408"/>
      <c r="BE25" s="408"/>
      <c r="BF25" s="408"/>
      <c r="BG25" s="408"/>
      <c r="BH25" s="408"/>
      <c r="BI25" s="408"/>
      <c r="BJ25" s="408"/>
      <c r="BK25" s="408"/>
      <c r="BL25" s="408"/>
      <c r="BM25" s="409"/>
      <c r="BN25" s="410">
        <v>360841</v>
      </c>
      <c r="BO25" s="411"/>
      <c r="BP25" s="411"/>
      <c r="BQ25" s="411"/>
      <c r="BR25" s="411"/>
      <c r="BS25" s="411"/>
      <c r="BT25" s="411"/>
      <c r="BU25" s="412"/>
      <c r="BV25" s="410">
        <v>389742</v>
      </c>
      <c r="BW25" s="411"/>
      <c r="BX25" s="411"/>
      <c r="BY25" s="411"/>
      <c r="BZ25" s="411"/>
      <c r="CA25" s="411"/>
      <c r="CB25" s="411"/>
      <c r="CC25" s="412"/>
      <c r="CD25" s="180"/>
      <c r="CE25" s="554"/>
      <c r="CF25" s="554"/>
      <c r="CG25" s="554"/>
      <c r="CH25" s="554"/>
      <c r="CI25" s="554"/>
      <c r="CJ25" s="554"/>
      <c r="CK25" s="554"/>
      <c r="CL25" s="554"/>
      <c r="CM25" s="554"/>
      <c r="CN25" s="554"/>
      <c r="CO25" s="554"/>
      <c r="CP25" s="554"/>
      <c r="CQ25" s="554"/>
      <c r="CR25" s="554"/>
      <c r="CS25" s="555"/>
      <c r="CT25" s="444"/>
      <c r="CU25" s="445"/>
      <c r="CV25" s="445"/>
      <c r="CW25" s="445"/>
      <c r="CX25" s="445"/>
      <c r="CY25" s="445"/>
      <c r="CZ25" s="445"/>
      <c r="DA25" s="446"/>
      <c r="DB25" s="444"/>
      <c r="DC25" s="445"/>
      <c r="DD25" s="445"/>
      <c r="DE25" s="445"/>
      <c r="DF25" s="445"/>
      <c r="DG25" s="445"/>
      <c r="DH25" s="445"/>
      <c r="DI25" s="446"/>
    </row>
    <row r="26" spans="1:119" s="165" customFormat="1" ht="18.75" customHeight="1" x14ac:dyDescent="0.15">
      <c r="A26" s="166"/>
      <c r="B26" s="584"/>
      <c r="C26" s="585"/>
      <c r="D26" s="586"/>
      <c r="E26" s="497" t="s">
        <v>169</v>
      </c>
      <c r="F26" s="477"/>
      <c r="G26" s="477"/>
      <c r="H26" s="477"/>
      <c r="I26" s="477"/>
      <c r="J26" s="477"/>
      <c r="K26" s="478"/>
      <c r="L26" s="498">
        <v>1</v>
      </c>
      <c r="M26" s="499"/>
      <c r="N26" s="499"/>
      <c r="O26" s="499"/>
      <c r="P26" s="538"/>
      <c r="Q26" s="498">
        <v>5720</v>
      </c>
      <c r="R26" s="499"/>
      <c r="S26" s="499"/>
      <c r="T26" s="499"/>
      <c r="U26" s="499"/>
      <c r="V26" s="538"/>
      <c r="W26" s="597"/>
      <c r="X26" s="585"/>
      <c r="Y26" s="586"/>
      <c r="Z26" s="497" t="s">
        <v>170</v>
      </c>
      <c r="AA26" s="607"/>
      <c r="AB26" s="607"/>
      <c r="AC26" s="607"/>
      <c r="AD26" s="607"/>
      <c r="AE26" s="607"/>
      <c r="AF26" s="607"/>
      <c r="AG26" s="608"/>
      <c r="AH26" s="498">
        <v>7</v>
      </c>
      <c r="AI26" s="499"/>
      <c r="AJ26" s="499"/>
      <c r="AK26" s="499"/>
      <c r="AL26" s="538"/>
      <c r="AM26" s="498">
        <v>15743</v>
      </c>
      <c r="AN26" s="499"/>
      <c r="AO26" s="499"/>
      <c r="AP26" s="499"/>
      <c r="AQ26" s="499"/>
      <c r="AR26" s="538"/>
      <c r="AS26" s="498">
        <v>2249</v>
      </c>
      <c r="AT26" s="499"/>
      <c r="AU26" s="499"/>
      <c r="AV26" s="499"/>
      <c r="AW26" s="499"/>
      <c r="AX26" s="500"/>
      <c r="AY26" s="450" t="s">
        <v>171</v>
      </c>
      <c r="AZ26" s="451"/>
      <c r="BA26" s="451"/>
      <c r="BB26" s="451"/>
      <c r="BC26" s="451"/>
      <c r="BD26" s="451"/>
      <c r="BE26" s="451"/>
      <c r="BF26" s="451"/>
      <c r="BG26" s="451"/>
      <c r="BH26" s="451"/>
      <c r="BI26" s="451"/>
      <c r="BJ26" s="451"/>
      <c r="BK26" s="451"/>
      <c r="BL26" s="451"/>
      <c r="BM26" s="452"/>
      <c r="BN26" s="447" t="s">
        <v>121</v>
      </c>
      <c r="BO26" s="448"/>
      <c r="BP26" s="448"/>
      <c r="BQ26" s="448"/>
      <c r="BR26" s="448"/>
      <c r="BS26" s="448"/>
      <c r="BT26" s="448"/>
      <c r="BU26" s="449"/>
      <c r="BV26" s="447" t="s">
        <v>120</v>
      </c>
      <c r="BW26" s="448"/>
      <c r="BX26" s="448"/>
      <c r="BY26" s="448"/>
      <c r="BZ26" s="448"/>
      <c r="CA26" s="448"/>
      <c r="CB26" s="448"/>
      <c r="CC26" s="449"/>
      <c r="CD26" s="180"/>
      <c r="CE26" s="554"/>
      <c r="CF26" s="554"/>
      <c r="CG26" s="554"/>
      <c r="CH26" s="554"/>
      <c r="CI26" s="554"/>
      <c r="CJ26" s="554"/>
      <c r="CK26" s="554"/>
      <c r="CL26" s="554"/>
      <c r="CM26" s="554"/>
      <c r="CN26" s="554"/>
      <c r="CO26" s="554"/>
      <c r="CP26" s="554"/>
      <c r="CQ26" s="554"/>
      <c r="CR26" s="554"/>
      <c r="CS26" s="555"/>
      <c r="CT26" s="444"/>
      <c r="CU26" s="445"/>
      <c r="CV26" s="445"/>
      <c r="CW26" s="445"/>
      <c r="CX26" s="445"/>
      <c r="CY26" s="445"/>
      <c r="CZ26" s="445"/>
      <c r="DA26" s="446"/>
      <c r="DB26" s="444"/>
      <c r="DC26" s="445"/>
      <c r="DD26" s="445"/>
      <c r="DE26" s="445"/>
      <c r="DF26" s="445"/>
      <c r="DG26" s="445"/>
      <c r="DH26" s="445"/>
      <c r="DI26" s="446"/>
    </row>
    <row r="27" spans="1:119" ht="18.75" customHeight="1" thickBot="1" x14ac:dyDescent="0.2">
      <c r="A27" s="166"/>
      <c r="B27" s="584"/>
      <c r="C27" s="585"/>
      <c r="D27" s="586"/>
      <c r="E27" s="497" t="s">
        <v>172</v>
      </c>
      <c r="F27" s="477"/>
      <c r="G27" s="477"/>
      <c r="H27" s="477"/>
      <c r="I27" s="477"/>
      <c r="J27" s="477"/>
      <c r="K27" s="478"/>
      <c r="L27" s="498">
        <v>1</v>
      </c>
      <c r="M27" s="499"/>
      <c r="N27" s="499"/>
      <c r="O27" s="499"/>
      <c r="P27" s="538"/>
      <c r="Q27" s="498">
        <v>3560</v>
      </c>
      <c r="R27" s="499"/>
      <c r="S27" s="499"/>
      <c r="T27" s="499"/>
      <c r="U27" s="499"/>
      <c r="V27" s="538"/>
      <c r="W27" s="597"/>
      <c r="X27" s="585"/>
      <c r="Y27" s="586"/>
      <c r="Z27" s="497" t="s">
        <v>173</v>
      </c>
      <c r="AA27" s="477"/>
      <c r="AB27" s="477"/>
      <c r="AC27" s="477"/>
      <c r="AD27" s="477"/>
      <c r="AE27" s="477"/>
      <c r="AF27" s="477"/>
      <c r="AG27" s="478"/>
      <c r="AH27" s="498" t="s">
        <v>174</v>
      </c>
      <c r="AI27" s="499"/>
      <c r="AJ27" s="499"/>
      <c r="AK27" s="499"/>
      <c r="AL27" s="538"/>
      <c r="AM27" s="498" t="s">
        <v>121</v>
      </c>
      <c r="AN27" s="499"/>
      <c r="AO27" s="499"/>
      <c r="AP27" s="499"/>
      <c r="AQ27" s="499"/>
      <c r="AR27" s="538"/>
      <c r="AS27" s="498" t="s">
        <v>121</v>
      </c>
      <c r="AT27" s="499"/>
      <c r="AU27" s="499"/>
      <c r="AV27" s="499"/>
      <c r="AW27" s="499"/>
      <c r="AX27" s="500"/>
      <c r="AY27" s="539" t="s">
        <v>175</v>
      </c>
      <c r="AZ27" s="540"/>
      <c r="BA27" s="540"/>
      <c r="BB27" s="540"/>
      <c r="BC27" s="540"/>
      <c r="BD27" s="540"/>
      <c r="BE27" s="540"/>
      <c r="BF27" s="540"/>
      <c r="BG27" s="540"/>
      <c r="BH27" s="540"/>
      <c r="BI27" s="540"/>
      <c r="BJ27" s="540"/>
      <c r="BK27" s="540"/>
      <c r="BL27" s="540"/>
      <c r="BM27" s="541"/>
      <c r="BN27" s="620">
        <v>479799</v>
      </c>
      <c r="BO27" s="621"/>
      <c r="BP27" s="621"/>
      <c r="BQ27" s="621"/>
      <c r="BR27" s="621"/>
      <c r="BS27" s="621"/>
      <c r="BT27" s="621"/>
      <c r="BU27" s="622"/>
      <c r="BV27" s="620">
        <v>479799</v>
      </c>
      <c r="BW27" s="621"/>
      <c r="BX27" s="621"/>
      <c r="BY27" s="621"/>
      <c r="BZ27" s="621"/>
      <c r="CA27" s="621"/>
      <c r="CB27" s="621"/>
      <c r="CC27" s="622"/>
      <c r="CD27" s="182"/>
      <c r="CE27" s="554"/>
      <c r="CF27" s="554"/>
      <c r="CG27" s="554"/>
      <c r="CH27" s="554"/>
      <c r="CI27" s="554"/>
      <c r="CJ27" s="554"/>
      <c r="CK27" s="554"/>
      <c r="CL27" s="554"/>
      <c r="CM27" s="554"/>
      <c r="CN27" s="554"/>
      <c r="CO27" s="554"/>
      <c r="CP27" s="554"/>
      <c r="CQ27" s="554"/>
      <c r="CR27" s="554"/>
      <c r="CS27" s="555"/>
      <c r="CT27" s="444"/>
      <c r="CU27" s="445"/>
      <c r="CV27" s="445"/>
      <c r="CW27" s="445"/>
      <c r="CX27" s="445"/>
      <c r="CY27" s="445"/>
      <c r="CZ27" s="445"/>
      <c r="DA27" s="446"/>
      <c r="DB27" s="444"/>
      <c r="DC27" s="445"/>
      <c r="DD27" s="445"/>
      <c r="DE27" s="445"/>
      <c r="DF27" s="445"/>
      <c r="DG27" s="445"/>
      <c r="DH27" s="445"/>
      <c r="DI27" s="446"/>
      <c r="DJ27" s="165"/>
      <c r="DK27" s="165"/>
      <c r="DL27" s="165"/>
      <c r="DM27" s="165"/>
      <c r="DN27" s="165"/>
      <c r="DO27" s="165"/>
    </row>
    <row r="28" spans="1:119" ht="18.75" customHeight="1" x14ac:dyDescent="0.15">
      <c r="A28" s="166"/>
      <c r="B28" s="584"/>
      <c r="C28" s="585"/>
      <c r="D28" s="586"/>
      <c r="E28" s="497" t="s">
        <v>176</v>
      </c>
      <c r="F28" s="477"/>
      <c r="G28" s="477"/>
      <c r="H28" s="477"/>
      <c r="I28" s="477"/>
      <c r="J28" s="477"/>
      <c r="K28" s="478"/>
      <c r="L28" s="498">
        <v>1</v>
      </c>
      <c r="M28" s="499"/>
      <c r="N28" s="499"/>
      <c r="O28" s="499"/>
      <c r="P28" s="538"/>
      <c r="Q28" s="498">
        <v>3120</v>
      </c>
      <c r="R28" s="499"/>
      <c r="S28" s="499"/>
      <c r="T28" s="499"/>
      <c r="U28" s="499"/>
      <c r="V28" s="538"/>
      <c r="W28" s="597"/>
      <c r="X28" s="585"/>
      <c r="Y28" s="586"/>
      <c r="Z28" s="497" t="s">
        <v>177</v>
      </c>
      <c r="AA28" s="477"/>
      <c r="AB28" s="477"/>
      <c r="AC28" s="477"/>
      <c r="AD28" s="477"/>
      <c r="AE28" s="477"/>
      <c r="AF28" s="477"/>
      <c r="AG28" s="478"/>
      <c r="AH28" s="498" t="s">
        <v>121</v>
      </c>
      <c r="AI28" s="499"/>
      <c r="AJ28" s="499"/>
      <c r="AK28" s="499"/>
      <c r="AL28" s="538"/>
      <c r="AM28" s="498" t="s">
        <v>130</v>
      </c>
      <c r="AN28" s="499"/>
      <c r="AO28" s="499"/>
      <c r="AP28" s="499"/>
      <c r="AQ28" s="499"/>
      <c r="AR28" s="538"/>
      <c r="AS28" s="498" t="s">
        <v>129</v>
      </c>
      <c r="AT28" s="499"/>
      <c r="AU28" s="499"/>
      <c r="AV28" s="499"/>
      <c r="AW28" s="499"/>
      <c r="AX28" s="500"/>
      <c r="AY28" s="623" t="s">
        <v>178</v>
      </c>
      <c r="AZ28" s="624"/>
      <c r="BA28" s="624"/>
      <c r="BB28" s="625"/>
      <c r="BC28" s="407" t="s">
        <v>41</v>
      </c>
      <c r="BD28" s="408"/>
      <c r="BE28" s="408"/>
      <c r="BF28" s="408"/>
      <c r="BG28" s="408"/>
      <c r="BH28" s="408"/>
      <c r="BI28" s="408"/>
      <c r="BJ28" s="408"/>
      <c r="BK28" s="408"/>
      <c r="BL28" s="408"/>
      <c r="BM28" s="409"/>
      <c r="BN28" s="410">
        <v>908630</v>
      </c>
      <c r="BO28" s="411"/>
      <c r="BP28" s="411"/>
      <c r="BQ28" s="411"/>
      <c r="BR28" s="411"/>
      <c r="BS28" s="411"/>
      <c r="BT28" s="411"/>
      <c r="BU28" s="412"/>
      <c r="BV28" s="410">
        <v>909402</v>
      </c>
      <c r="BW28" s="411"/>
      <c r="BX28" s="411"/>
      <c r="BY28" s="411"/>
      <c r="BZ28" s="411"/>
      <c r="CA28" s="411"/>
      <c r="CB28" s="411"/>
      <c r="CC28" s="412"/>
      <c r="CD28" s="180"/>
      <c r="CE28" s="554"/>
      <c r="CF28" s="554"/>
      <c r="CG28" s="554"/>
      <c r="CH28" s="554"/>
      <c r="CI28" s="554"/>
      <c r="CJ28" s="554"/>
      <c r="CK28" s="554"/>
      <c r="CL28" s="554"/>
      <c r="CM28" s="554"/>
      <c r="CN28" s="554"/>
      <c r="CO28" s="554"/>
      <c r="CP28" s="554"/>
      <c r="CQ28" s="554"/>
      <c r="CR28" s="554"/>
      <c r="CS28" s="555"/>
      <c r="CT28" s="444"/>
      <c r="CU28" s="445"/>
      <c r="CV28" s="445"/>
      <c r="CW28" s="445"/>
      <c r="CX28" s="445"/>
      <c r="CY28" s="445"/>
      <c r="CZ28" s="445"/>
      <c r="DA28" s="446"/>
      <c r="DB28" s="444"/>
      <c r="DC28" s="445"/>
      <c r="DD28" s="445"/>
      <c r="DE28" s="445"/>
      <c r="DF28" s="445"/>
      <c r="DG28" s="445"/>
      <c r="DH28" s="445"/>
      <c r="DI28" s="446"/>
      <c r="DJ28" s="165"/>
      <c r="DK28" s="165"/>
      <c r="DL28" s="165"/>
      <c r="DM28" s="165"/>
      <c r="DN28" s="165"/>
      <c r="DO28" s="165"/>
    </row>
    <row r="29" spans="1:119" ht="18.75" customHeight="1" x14ac:dyDescent="0.15">
      <c r="A29" s="166"/>
      <c r="B29" s="584"/>
      <c r="C29" s="585"/>
      <c r="D29" s="586"/>
      <c r="E29" s="497" t="s">
        <v>179</v>
      </c>
      <c r="F29" s="477"/>
      <c r="G29" s="477"/>
      <c r="H29" s="477"/>
      <c r="I29" s="477"/>
      <c r="J29" s="477"/>
      <c r="K29" s="478"/>
      <c r="L29" s="498">
        <v>12</v>
      </c>
      <c r="M29" s="499"/>
      <c r="N29" s="499"/>
      <c r="O29" s="499"/>
      <c r="P29" s="538"/>
      <c r="Q29" s="498">
        <v>2950</v>
      </c>
      <c r="R29" s="499"/>
      <c r="S29" s="499"/>
      <c r="T29" s="499"/>
      <c r="U29" s="499"/>
      <c r="V29" s="538"/>
      <c r="W29" s="598"/>
      <c r="X29" s="599"/>
      <c r="Y29" s="600"/>
      <c r="Z29" s="497" t="s">
        <v>180</v>
      </c>
      <c r="AA29" s="477"/>
      <c r="AB29" s="477"/>
      <c r="AC29" s="477"/>
      <c r="AD29" s="477"/>
      <c r="AE29" s="477"/>
      <c r="AF29" s="477"/>
      <c r="AG29" s="478"/>
      <c r="AH29" s="498">
        <v>152</v>
      </c>
      <c r="AI29" s="499"/>
      <c r="AJ29" s="499"/>
      <c r="AK29" s="499"/>
      <c r="AL29" s="538"/>
      <c r="AM29" s="498">
        <v>473784</v>
      </c>
      <c r="AN29" s="499"/>
      <c r="AO29" s="499"/>
      <c r="AP29" s="499"/>
      <c r="AQ29" s="499"/>
      <c r="AR29" s="538"/>
      <c r="AS29" s="498">
        <v>3117</v>
      </c>
      <c r="AT29" s="499"/>
      <c r="AU29" s="499"/>
      <c r="AV29" s="499"/>
      <c r="AW29" s="499"/>
      <c r="AX29" s="500"/>
      <c r="AY29" s="626"/>
      <c r="AZ29" s="627"/>
      <c r="BA29" s="627"/>
      <c r="BB29" s="628"/>
      <c r="BC29" s="481" t="s">
        <v>181</v>
      </c>
      <c r="BD29" s="482"/>
      <c r="BE29" s="482"/>
      <c r="BF29" s="482"/>
      <c r="BG29" s="482"/>
      <c r="BH29" s="482"/>
      <c r="BI29" s="482"/>
      <c r="BJ29" s="482"/>
      <c r="BK29" s="482"/>
      <c r="BL29" s="482"/>
      <c r="BM29" s="483"/>
      <c r="BN29" s="447">
        <v>164096</v>
      </c>
      <c r="BO29" s="448"/>
      <c r="BP29" s="448"/>
      <c r="BQ29" s="448"/>
      <c r="BR29" s="448"/>
      <c r="BS29" s="448"/>
      <c r="BT29" s="448"/>
      <c r="BU29" s="449"/>
      <c r="BV29" s="447">
        <v>164096</v>
      </c>
      <c r="BW29" s="448"/>
      <c r="BX29" s="448"/>
      <c r="BY29" s="448"/>
      <c r="BZ29" s="448"/>
      <c r="CA29" s="448"/>
      <c r="CB29" s="448"/>
      <c r="CC29" s="449"/>
      <c r="CD29" s="182"/>
      <c r="CE29" s="554"/>
      <c r="CF29" s="554"/>
      <c r="CG29" s="554"/>
      <c r="CH29" s="554"/>
      <c r="CI29" s="554"/>
      <c r="CJ29" s="554"/>
      <c r="CK29" s="554"/>
      <c r="CL29" s="554"/>
      <c r="CM29" s="554"/>
      <c r="CN29" s="554"/>
      <c r="CO29" s="554"/>
      <c r="CP29" s="554"/>
      <c r="CQ29" s="554"/>
      <c r="CR29" s="554"/>
      <c r="CS29" s="555"/>
      <c r="CT29" s="444"/>
      <c r="CU29" s="445"/>
      <c r="CV29" s="445"/>
      <c r="CW29" s="445"/>
      <c r="CX29" s="445"/>
      <c r="CY29" s="445"/>
      <c r="CZ29" s="445"/>
      <c r="DA29" s="446"/>
      <c r="DB29" s="444"/>
      <c r="DC29" s="445"/>
      <c r="DD29" s="445"/>
      <c r="DE29" s="445"/>
      <c r="DF29" s="445"/>
      <c r="DG29" s="445"/>
      <c r="DH29" s="445"/>
      <c r="DI29" s="446"/>
      <c r="DJ29" s="165"/>
      <c r="DK29" s="165"/>
      <c r="DL29" s="165"/>
      <c r="DM29" s="165"/>
      <c r="DN29" s="165"/>
      <c r="DO29" s="165"/>
    </row>
    <row r="30" spans="1:119" ht="18.75" customHeight="1" thickBot="1" x14ac:dyDescent="0.2">
      <c r="A30" s="166"/>
      <c r="B30" s="587"/>
      <c r="C30" s="588"/>
      <c r="D30" s="589"/>
      <c r="E30" s="501"/>
      <c r="F30" s="502"/>
      <c r="G30" s="502"/>
      <c r="H30" s="502"/>
      <c r="I30" s="502"/>
      <c r="J30" s="502"/>
      <c r="K30" s="503"/>
      <c r="L30" s="601"/>
      <c r="M30" s="602"/>
      <c r="N30" s="602"/>
      <c r="O30" s="602"/>
      <c r="P30" s="603"/>
      <c r="Q30" s="601"/>
      <c r="R30" s="602"/>
      <c r="S30" s="602"/>
      <c r="T30" s="602"/>
      <c r="U30" s="602"/>
      <c r="V30" s="603"/>
      <c r="W30" s="604" t="s">
        <v>182</v>
      </c>
      <c r="X30" s="605"/>
      <c r="Y30" s="605"/>
      <c r="Z30" s="605"/>
      <c r="AA30" s="605"/>
      <c r="AB30" s="605"/>
      <c r="AC30" s="605"/>
      <c r="AD30" s="605"/>
      <c r="AE30" s="605"/>
      <c r="AF30" s="605"/>
      <c r="AG30" s="606"/>
      <c r="AH30" s="563">
        <v>98.4</v>
      </c>
      <c r="AI30" s="564"/>
      <c r="AJ30" s="564"/>
      <c r="AK30" s="564"/>
      <c r="AL30" s="564"/>
      <c r="AM30" s="564"/>
      <c r="AN30" s="564"/>
      <c r="AO30" s="564"/>
      <c r="AP30" s="564"/>
      <c r="AQ30" s="564"/>
      <c r="AR30" s="564"/>
      <c r="AS30" s="564"/>
      <c r="AT30" s="564"/>
      <c r="AU30" s="564"/>
      <c r="AV30" s="564"/>
      <c r="AW30" s="564"/>
      <c r="AX30" s="566"/>
      <c r="AY30" s="629"/>
      <c r="AZ30" s="630"/>
      <c r="BA30" s="630"/>
      <c r="BB30" s="631"/>
      <c r="BC30" s="617" t="s">
        <v>43</v>
      </c>
      <c r="BD30" s="618"/>
      <c r="BE30" s="618"/>
      <c r="BF30" s="618"/>
      <c r="BG30" s="618"/>
      <c r="BH30" s="618"/>
      <c r="BI30" s="618"/>
      <c r="BJ30" s="618"/>
      <c r="BK30" s="618"/>
      <c r="BL30" s="618"/>
      <c r="BM30" s="619"/>
      <c r="BN30" s="620">
        <v>1291219</v>
      </c>
      <c r="BO30" s="621"/>
      <c r="BP30" s="621"/>
      <c r="BQ30" s="621"/>
      <c r="BR30" s="621"/>
      <c r="BS30" s="621"/>
      <c r="BT30" s="621"/>
      <c r="BU30" s="622"/>
      <c r="BV30" s="620">
        <v>1187519</v>
      </c>
      <c r="BW30" s="621"/>
      <c r="BX30" s="621"/>
      <c r="BY30" s="621"/>
      <c r="BZ30" s="621"/>
      <c r="CA30" s="621"/>
      <c r="CB30" s="621"/>
      <c r="CC30" s="62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1" t="s">
        <v>189</v>
      </c>
      <c r="D33" s="471"/>
      <c r="E33" s="436" t="s">
        <v>190</v>
      </c>
      <c r="F33" s="436"/>
      <c r="G33" s="436"/>
      <c r="H33" s="436"/>
      <c r="I33" s="436"/>
      <c r="J33" s="436"/>
      <c r="K33" s="436"/>
      <c r="L33" s="436"/>
      <c r="M33" s="436"/>
      <c r="N33" s="436"/>
      <c r="O33" s="436"/>
      <c r="P33" s="436"/>
      <c r="Q33" s="436"/>
      <c r="R33" s="436"/>
      <c r="S33" s="436"/>
      <c r="T33" s="195"/>
      <c r="U33" s="471" t="s">
        <v>189</v>
      </c>
      <c r="V33" s="471"/>
      <c r="W33" s="436" t="s">
        <v>191</v>
      </c>
      <c r="X33" s="436"/>
      <c r="Y33" s="436"/>
      <c r="Z33" s="436"/>
      <c r="AA33" s="436"/>
      <c r="AB33" s="436"/>
      <c r="AC33" s="436"/>
      <c r="AD33" s="436"/>
      <c r="AE33" s="436"/>
      <c r="AF33" s="436"/>
      <c r="AG33" s="436"/>
      <c r="AH33" s="436"/>
      <c r="AI33" s="436"/>
      <c r="AJ33" s="436"/>
      <c r="AK33" s="436"/>
      <c r="AL33" s="195"/>
      <c r="AM33" s="471" t="s">
        <v>189</v>
      </c>
      <c r="AN33" s="471"/>
      <c r="AO33" s="436" t="s">
        <v>190</v>
      </c>
      <c r="AP33" s="436"/>
      <c r="AQ33" s="436"/>
      <c r="AR33" s="436"/>
      <c r="AS33" s="436"/>
      <c r="AT33" s="436"/>
      <c r="AU33" s="436"/>
      <c r="AV33" s="436"/>
      <c r="AW33" s="436"/>
      <c r="AX33" s="436"/>
      <c r="AY33" s="436"/>
      <c r="AZ33" s="436"/>
      <c r="BA33" s="436"/>
      <c r="BB33" s="436"/>
      <c r="BC33" s="436"/>
      <c r="BD33" s="196"/>
      <c r="BE33" s="436" t="s">
        <v>192</v>
      </c>
      <c r="BF33" s="436"/>
      <c r="BG33" s="436" t="s">
        <v>193</v>
      </c>
      <c r="BH33" s="436"/>
      <c r="BI33" s="436"/>
      <c r="BJ33" s="436"/>
      <c r="BK33" s="436"/>
      <c r="BL33" s="436"/>
      <c r="BM33" s="436"/>
      <c r="BN33" s="436"/>
      <c r="BO33" s="436"/>
      <c r="BP33" s="436"/>
      <c r="BQ33" s="436"/>
      <c r="BR33" s="436"/>
      <c r="BS33" s="436"/>
      <c r="BT33" s="436"/>
      <c r="BU33" s="436"/>
      <c r="BV33" s="196"/>
      <c r="BW33" s="471" t="s">
        <v>192</v>
      </c>
      <c r="BX33" s="471"/>
      <c r="BY33" s="436" t="s">
        <v>194</v>
      </c>
      <c r="BZ33" s="436"/>
      <c r="CA33" s="436"/>
      <c r="CB33" s="436"/>
      <c r="CC33" s="436"/>
      <c r="CD33" s="436"/>
      <c r="CE33" s="436"/>
      <c r="CF33" s="436"/>
      <c r="CG33" s="436"/>
      <c r="CH33" s="436"/>
      <c r="CI33" s="436"/>
      <c r="CJ33" s="436"/>
      <c r="CK33" s="436"/>
      <c r="CL33" s="436"/>
      <c r="CM33" s="436"/>
      <c r="CN33" s="195"/>
      <c r="CO33" s="471" t="s">
        <v>189</v>
      </c>
      <c r="CP33" s="471"/>
      <c r="CQ33" s="436" t="s">
        <v>195</v>
      </c>
      <c r="CR33" s="436"/>
      <c r="CS33" s="436"/>
      <c r="CT33" s="436"/>
      <c r="CU33" s="436"/>
      <c r="CV33" s="436"/>
      <c r="CW33" s="436"/>
      <c r="CX33" s="436"/>
      <c r="CY33" s="436"/>
      <c r="CZ33" s="436"/>
      <c r="DA33" s="436"/>
      <c r="DB33" s="436"/>
      <c r="DC33" s="436"/>
      <c r="DD33" s="436"/>
      <c r="DE33" s="436"/>
      <c r="DF33" s="195"/>
      <c r="DG33" s="632" t="s">
        <v>196</v>
      </c>
      <c r="DH33" s="632"/>
      <c r="DI33" s="197"/>
      <c r="DJ33" s="165"/>
      <c r="DK33" s="165"/>
      <c r="DL33" s="165"/>
      <c r="DM33" s="165"/>
      <c r="DN33" s="165"/>
      <c r="DO33" s="165"/>
    </row>
    <row r="34" spans="1:119" ht="32.25" customHeight="1" x14ac:dyDescent="0.15">
      <c r="A34" s="166"/>
      <c r="B34" s="192"/>
      <c r="C34" s="633">
        <f>IF(E34="","",1)</f>
        <v>1</v>
      </c>
      <c r="D34" s="633"/>
      <c r="E34" s="634" t="str">
        <f>IF('各会計、関係団体の財政状況及び健全化判断比率'!B7="","",'各会計、関係団体の財政状況及び健全化判断比率'!B7)</f>
        <v>一般会計</v>
      </c>
      <c r="F34" s="634"/>
      <c r="G34" s="634"/>
      <c r="H34" s="634"/>
      <c r="I34" s="634"/>
      <c r="J34" s="634"/>
      <c r="K34" s="634"/>
      <c r="L34" s="634"/>
      <c r="M34" s="634"/>
      <c r="N34" s="634"/>
      <c r="O34" s="634"/>
      <c r="P34" s="634"/>
      <c r="Q34" s="634"/>
      <c r="R34" s="634"/>
      <c r="S34" s="634"/>
      <c r="T34" s="193"/>
      <c r="U34" s="633">
        <f>IF(W34="","",MAX(C34:D43)+1)</f>
        <v>2</v>
      </c>
      <c r="V34" s="633"/>
      <c r="W34" s="634" t="str">
        <f>IF('各会計、関係団体の財政状況及び健全化判断比率'!B28="","",'各会計、関係団体の財政状況及び健全化判断比率'!B28)</f>
        <v>国民健康保険特別会計</v>
      </c>
      <c r="X34" s="634"/>
      <c r="Y34" s="634"/>
      <c r="Z34" s="634"/>
      <c r="AA34" s="634"/>
      <c r="AB34" s="634"/>
      <c r="AC34" s="634"/>
      <c r="AD34" s="634"/>
      <c r="AE34" s="634"/>
      <c r="AF34" s="634"/>
      <c r="AG34" s="634"/>
      <c r="AH34" s="634"/>
      <c r="AI34" s="634"/>
      <c r="AJ34" s="634"/>
      <c r="AK34" s="634"/>
      <c r="AL34" s="193"/>
      <c r="AM34" s="633">
        <f>IF(AO34="","",MAX(C34:D43,U34:V43)+1)</f>
        <v>6</v>
      </c>
      <c r="AN34" s="633"/>
      <c r="AO34" s="634" t="str">
        <f>IF('各会計、関係団体の財政状況及び健全化判断比率'!B32="","",'各会計、関係団体の財政状況及び健全化判断比率'!B32)</f>
        <v>水道事業会計</v>
      </c>
      <c r="AP34" s="634"/>
      <c r="AQ34" s="634"/>
      <c r="AR34" s="634"/>
      <c r="AS34" s="634"/>
      <c r="AT34" s="634"/>
      <c r="AU34" s="634"/>
      <c r="AV34" s="634"/>
      <c r="AW34" s="634"/>
      <c r="AX34" s="634"/>
      <c r="AY34" s="634"/>
      <c r="AZ34" s="634"/>
      <c r="BA34" s="634"/>
      <c r="BB34" s="634"/>
      <c r="BC34" s="634"/>
      <c r="BD34" s="193"/>
      <c r="BE34" s="633">
        <f>IF(BG34="","",MAX(C34:D43,U34:V43,AM34:AN43)+1)</f>
        <v>7</v>
      </c>
      <c r="BF34" s="633"/>
      <c r="BG34" s="634" t="str">
        <f>IF('各会計、関係団体の財政状況及び健全化判断比率'!B33="","",'各会計、関係団体の財政状況及び健全化判断比率'!B33)</f>
        <v>下水道事業特別会計</v>
      </c>
      <c r="BH34" s="634"/>
      <c r="BI34" s="634"/>
      <c r="BJ34" s="634"/>
      <c r="BK34" s="634"/>
      <c r="BL34" s="634"/>
      <c r="BM34" s="634"/>
      <c r="BN34" s="634"/>
      <c r="BO34" s="634"/>
      <c r="BP34" s="634"/>
      <c r="BQ34" s="634"/>
      <c r="BR34" s="634"/>
      <c r="BS34" s="634"/>
      <c r="BT34" s="634"/>
      <c r="BU34" s="634"/>
      <c r="BV34" s="193"/>
      <c r="BW34" s="633">
        <f>IF(BY34="","",MAX(C34:D43,U34:V43,AM34:AN43,BE34:BF43)+1)</f>
        <v>10</v>
      </c>
      <c r="BX34" s="633"/>
      <c r="BY34" s="634" t="str">
        <f>IF('各会計、関係団体の財政状況及び健全化判断比率'!B68="","",'各会計、関係団体の財政状況及び健全化判断比率'!B68)</f>
        <v>茨城県市町村総合事務組合　一般会計</v>
      </c>
      <c r="BZ34" s="634"/>
      <c r="CA34" s="634"/>
      <c r="CB34" s="634"/>
      <c r="CC34" s="634"/>
      <c r="CD34" s="634"/>
      <c r="CE34" s="634"/>
      <c r="CF34" s="634"/>
      <c r="CG34" s="634"/>
      <c r="CH34" s="634"/>
      <c r="CI34" s="634"/>
      <c r="CJ34" s="634"/>
      <c r="CK34" s="634"/>
      <c r="CL34" s="634"/>
      <c r="CM34" s="634"/>
      <c r="CN34" s="193"/>
      <c r="CO34" s="633">
        <f>IF(CQ34="","",MAX(C34:D43,U34:V43,AM34:AN43,BE34:BF43,BW34:BX43)+1)</f>
        <v>20</v>
      </c>
      <c r="CP34" s="633"/>
      <c r="CQ34" s="634" t="str">
        <f>IF('各会計、関係団体の財政状況及び健全化判断比率'!BS7="","",'各会計、関係団体の財政状況及び健全化判断比率'!BS7)</f>
        <v>八千代町ふるさと公社</v>
      </c>
      <c r="CR34" s="634"/>
      <c r="CS34" s="634"/>
      <c r="CT34" s="634"/>
      <c r="CU34" s="634"/>
      <c r="CV34" s="634"/>
      <c r="CW34" s="634"/>
      <c r="CX34" s="634"/>
      <c r="CY34" s="634"/>
      <c r="CZ34" s="634"/>
      <c r="DA34" s="634"/>
      <c r="DB34" s="634"/>
      <c r="DC34" s="634"/>
      <c r="DD34" s="634"/>
      <c r="DE34" s="634"/>
      <c r="DF34" s="190"/>
      <c r="DG34" s="635" t="str">
        <f>IF('各会計、関係団体の財政状況及び健全化判断比率'!BR7="","",'各会計、関係団体の財政状況及び健全化判断比率'!BR7)</f>
        <v/>
      </c>
      <c r="DH34" s="635"/>
      <c r="DI34" s="197"/>
      <c r="DJ34" s="165"/>
      <c r="DK34" s="165"/>
      <c r="DL34" s="165"/>
      <c r="DM34" s="165"/>
      <c r="DN34" s="165"/>
      <c r="DO34" s="165"/>
    </row>
    <row r="35" spans="1:119" ht="32.25" customHeight="1" x14ac:dyDescent="0.15">
      <c r="A35" s="166"/>
      <c r="B35" s="192"/>
      <c r="C35" s="633" t="str">
        <f>IF(E35="","",C34+1)</f>
        <v/>
      </c>
      <c r="D35" s="633"/>
      <c r="E35" s="634" t="str">
        <f>IF('各会計、関係団体の財政状況及び健全化判断比率'!B8="","",'各会計、関係団体の財政状況及び健全化判断比率'!B8)</f>
        <v/>
      </c>
      <c r="F35" s="634"/>
      <c r="G35" s="634"/>
      <c r="H35" s="634"/>
      <c r="I35" s="634"/>
      <c r="J35" s="634"/>
      <c r="K35" s="634"/>
      <c r="L35" s="634"/>
      <c r="M35" s="634"/>
      <c r="N35" s="634"/>
      <c r="O35" s="634"/>
      <c r="P35" s="634"/>
      <c r="Q35" s="634"/>
      <c r="R35" s="634"/>
      <c r="S35" s="634"/>
      <c r="T35" s="193"/>
      <c r="U35" s="633">
        <f>IF(W35="","",U34+1)</f>
        <v>3</v>
      </c>
      <c r="V35" s="633"/>
      <c r="W35" s="634" t="str">
        <f>IF('各会計、関係団体の財政状況及び健全化判断比率'!B29="","",'各会計、関係団体の財政状況及び健全化判断比率'!B29)</f>
        <v>後期高齢者医療特別会計</v>
      </c>
      <c r="X35" s="634"/>
      <c r="Y35" s="634"/>
      <c r="Z35" s="634"/>
      <c r="AA35" s="634"/>
      <c r="AB35" s="634"/>
      <c r="AC35" s="634"/>
      <c r="AD35" s="634"/>
      <c r="AE35" s="634"/>
      <c r="AF35" s="634"/>
      <c r="AG35" s="634"/>
      <c r="AH35" s="634"/>
      <c r="AI35" s="634"/>
      <c r="AJ35" s="634"/>
      <c r="AK35" s="634"/>
      <c r="AL35" s="193"/>
      <c r="AM35" s="633" t="str">
        <f t="shared" ref="AM35:AM43" si="0">IF(AO35="","",AM34+1)</f>
        <v/>
      </c>
      <c r="AN35" s="633"/>
      <c r="AO35" s="634"/>
      <c r="AP35" s="634"/>
      <c r="AQ35" s="634"/>
      <c r="AR35" s="634"/>
      <c r="AS35" s="634"/>
      <c r="AT35" s="634"/>
      <c r="AU35" s="634"/>
      <c r="AV35" s="634"/>
      <c r="AW35" s="634"/>
      <c r="AX35" s="634"/>
      <c r="AY35" s="634"/>
      <c r="AZ35" s="634"/>
      <c r="BA35" s="634"/>
      <c r="BB35" s="634"/>
      <c r="BC35" s="634"/>
      <c r="BD35" s="193"/>
      <c r="BE35" s="633">
        <f t="shared" ref="BE35:BE43" si="1">IF(BG35="","",BE34+1)</f>
        <v>8</v>
      </c>
      <c r="BF35" s="633"/>
      <c r="BG35" s="634" t="str">
        <f>IF('各会計、関係団体の財政状況及び健全化判断比率'!B34="","",'各会計、関係団体の財政状況及び健全化判断比率'!B34)</f>
        <v>農業集落排水事業特別会計</v>
      </c>
      <c r="BH35" s="634"/>
      <c r="BI35" s="634"/>
      <c r="BJ35" s="634"/>
      <c r="BK35" s="634"/>
      <c r="BL35" s="634"/>
      <c r="BM35" s="634"/>
      <c r="BN35" s="634"/>
      <c r="BO35" s="634"/>
      <c r="BP35" s="634"/>
      <c r="BQ35" s="634"/>
      <c r="BR35" s="634"/>
      <c r="BS35" s="634"/>
      <c r="BT35" s="634"/>
      <c r="BU35" s="634"/>
      <c r="BV35" s="193"/>
      <c r="BW35" s="633">
        <f t="shared" ref="BW35:BW43" si="2">IF(BY35="","",BW34+1)</f>
        <v>11</v>
      </c>
      <c r="BX35" s="633"/>
      <c r="BY35" s="634" t="str">
        <f>IF('各会計、関係団体の財政状況及び健全化判断比率'!B69="","",'各会計、関係団体の財政状況及び健全化判断比率'!B69)</f>
        <v>茨城県市町村総合事務組合　県民交通災害共済事業特別会計</v>
      </c>
      <c r="BZ35" s="634"/>
      <c r="CA35" s="634"/>
      <c r="CB35" s="634"/>
      <c r="CC35" s="634"/>
      <c r="CD35" s="634"/>
      <c r="CE35" s="634"/>
      <c r="CF35" s="634"/>
      <c r="CG35" s="634"/>
      <c r="CH35" s="634"/>
      <c r="CI35" s="634"/>
      <c r="CJ35" s="634"/>
      <c r="CK35" s="634"/>
      <c r="CL35" s="634"/>
      <c r="CM35" s="634"/>
      <c r="CN35" s="193"/>
      <c r="CO35" s="633">
        <f t="shared" ref="CO35:CO43" si="3">IF(CQ35="","",CO34+1)</f>
        <v>21</v>
      </c>
      <c r="CP35" s="633"/>
      <c r="CQ35" s="634" t="str">
        <f>IF('各会計、関係団体の財政状況及び健全化判断比率'!BS8="","",'各会計、関係団体の財政状況及び健全化判断比率'!BS8)</f>
        <v>八千代町土地開発公社</v>
      </c>
      <c r="CR35" s="634"/>
      <c r="CS35" s="634"/>
      <c r="CT35" s="634"/>
      <c r="CU35" s="634"/>
      <c r="CV35" s="634"/>
      <c r="CW35" s="634"/>
      <c r="CX35" s="634"/>
      <c r="CY35" s="634"/>
      <c r="CZ35" s="634"/>
      <c r="DA35" s="634"/>
      <c r="DB35" s="634"/>
      <c r="DC35" s="634"/>
      <c r="DD35" s="634"/>
      <c r="DE35" s="634"/>
      <c r="DF35" s="190"/>
      <c r="DG35" s="635" t="str">
        <f>IF('各会計、関係団体の財政状況及び健全化判断比率'!BR8="","",'各会計、関係団体の財政状況及び健全化判断比率'!BR8)</f>
        <v/>
      </c>
      <c r="DH35" s="635"/>
      <c r="DI35" s="197"/>
      <c r="DJ35" s="165"/>
      <c r="DK35" s="165"/>
      <c r="DL35" s="165"/>
      <c r="DM35" s="165"/>
      <c r="DN35" s="165"/>
      <c r="DO35" s="165"/>
    </row>
    <row r="36" spans="1:119" ht="32.25" customHeight="1" x14ac:dyDescent="0.15">
      <c r="A36" s="166"/>
      <c r="B36" s="192"/>
      <c r="C36" s="633" t="str">
        <f>IF(E36="","",C35+1)</f>
        <v/>
      </c>
      <c r="D36" s="633"/>
      <c r="E36" s="634" t="str">
        <f>IF('各会計、関係団体の財政状況及び健全化判断比率'!B9="","",'各会計、関係団体の財政状況及び健全化判断比率'!B9)</f>
        <v/>
      </c>
      <c r="F36" s="634"/>
      <c r="G36" s="634"/>
      <c r="H36" s="634"/>
      <c r="I36" s="634"/>
      <c r="J36" s="634"/>
      <c r="K36" s="634"/>
      <c r="L36" s="634"/>
      <c r="M36" s="634"/>
      <c r="N36" s="634"/>
      <c r="O36" s="634"/>
      <c r="P36" s="634"/>
      <c r="Q36" s="634"/>
      <c r="R36" s="634"/>
      <c r="S36" s="634"/>
      <c r="T36" s="193"/>
      <c r="U36" s="633">
        <f t="shared" ref="U36:U43" si="4">IF(W36="","",U35+1)</f>
        <v>4</v>
      </c>
      <c r="V36" s="633"/>
      <c r="W36" s="634" t="str">
        <f>IF('各会計、関係団体の財政状況及び健全化判断比率'!B30="","",'各会計、関係団体の財政状況及び健全化判断比率'!B30)</f>
        <v>介護保険特別会計（保険事業勘定）</v>
      </c>
      <c r="X36" s="634"/>
      <c r="Y36" s="634"/>
      <c r="Z36" s="634"/>
      <c r="AA36" s="634"/>
      <c r="AB36" s="634"/>
      <c r="AC36" s="634"/>
      <c r="AD36" s="634"/>
      <c r="AE36" s="634"/>
      <c r="AF36" s="634"/>
      <c r="AG36" s="634"/>
      <c r="AH36" s="634"/>
      <c r="AI36" s="634"/>
      <c r="AJ36" s="634"/>
      <c r="AK36" s="634"/>
      <c r="AL36" s="193"/>
      <c r="AM36" s="633" t="str">
        <f t="shared" si="0"/>
        <v/>
      </c>
      <c r="AN36" s="633"/>
      <c r="AO36" s="634"/>
      <c r="AP36" s="634"/>
      <c r="AQ36" s="634"/>
      <c r="AR36" s="634"/>
      <c r="AS36" s="634"/>
      <c r="AT36" s="634"/>
      <c r="AU36" s="634"/>
      <c r="AV36" s="634"/>
      <c r="AW36" s="634"/>
      <c r="AX36" s="634"/>
      <c r="AY36" s="634"/>
      <c r="AZ36" s="634"/>
      <c r="BA36" s="634"/>
      <c r="BB36" s="634"/>
      <c r="BC36" s="634"/>
      <c r="BD36" s="193"/>
      <c r="BE36" s="633">
        <f t="shared" si="1"/>
        <v>9</v>
      </c>
      <c r="BF36" s="633"/>
      <c r="BG36" s="634" t="str">
        <f>IF('各会計、関係団体の財政状況及び健全化判断比率'!B35="","",'各会計、関係団体の財政状況及び健全化判断比率'!B35)</f>
        <v>中央土地区画整理事業特別会計</v>
      </c>
      <c r="BH36" s="634"/>
      <c r="BI36" s="634"/>
      <c r="BJ36" s="634"/>
      <c r="BK36" s="634"/>
      <c r="BL36" s="634"/>
      <c r="BM36" s="634"/>
      <c r="BN36" s="634"/>
      <c r="BO36" s="634"/>
      <c r="BP36" s="634"/>
      <c r="BQ36" s="634"/>
      <c r="BR36" s="634"/>
      <c r="BS36" s="634"/>
      <c r="BT36" s="634"/>
      <c r="BU36" s="634"/>
      <c r="BV36" s="193"/>
      <c r="BW36" s="633">
        <f t="shared" si="2"/>
        <v>12</v>
      </c>
      <c r="BX36" s="633"/>
      <c r="BY36" s="634" t="str">
        <f>IF('各会計、関係団体の財政状況及び健全化判断比率'!B70="","",'各会計、関係団体の財政状況及び健全化判断比率'!B70)</f>
        <v>茨城租税債権管理機構</v>
      </c>
      <c r="BZ36" s="634"/>
      <c r="CA36" s="634"/>
      <c r="CB36" s="634"/>
      <c r="CC36" s="634"/>
      <c r="CD36" s="634"/>
      <c r="CE36" s="634"/>
      <c r="CF36" s="634"/>
      <c r="CG36" s="634"/>
      <c r="CH36" s="634"/>
      <c r="CI36" s="634"/>
      <c r="CJ36" s="634"/>
      <c r="CK36" s="634"/>
      <c r="CL36" s="634"/>
      <c r="CM36" s="634"/>
      <c r="CN36" s="193"/>
      <c r="CO36" s="633" t="str">
        <f t="shared" si="3"/>
        <v/>
      </c>
      <c r="CP36" s="633"/>
      <c r="CQ36" s="634" t="str">
        <f>IF('各会計、関係団体の財政状況及び健全化判断比率'!BS9="","",'各会計、関係団体の財政状況及び健全化判断比率'!BS9)</f>
        <v/>
      </c>
      <c r="CR36" s="634"/>
      <c r="CS36" s="634"/>
      <c r="CT36" s="634"/>
      <c r="CU36" s="634"/>
      <c r="CV36" s="634"/>
      <c r="CW36" s="634"/>
      <c r="CX36" s="634"/>
      <c r="CY36" s="634"/>
      <c r="CZ36" s="634"/>
      <c r="DA36" s="634"/>
      <c r="DB36" s="634"/>
      <c r="DC36" s="634"/>
      <c r="DD36" s="634"/>
      <c r="DE36" s="634"/>
      <c r="DF36" s="190"/>
      <c r="DG36" s="635" t="str">
        <f>IF('各会計、関係団体の財政状況及び健全化判断比率'!BR9="","",'各会計、関係団体の財政状況及び健全化判断比率'!BR9)</f>
        <v/>
      </c>
      <c r="DH36" s="635"/>
      <c r="DI36" s="197"/>
      <c r="DJ36" s="165"/>
      <c r="DK36" s="165"/>
      <c r="DL36" s="165"/>
      <c r="DM36" s="165"/>
      <c r="DN36" s="165"/>
      <c r="DO36" s="165"/>
    </row>
    <row r="37" spans="1:119" ht="32.25" customHeight="1" x14ac:dyDescent="0.15">
      <c r="A37" s="166"/>
      <c r="B37" s="192"/>
      <c r="C37" s="633" t="str">
        <f>IF(E37="","",C36+1)</f>
        <v/>
      </c>
      <c r="D37" s="633"/>
      <c r="E37" s="634" t="str">
        <f>IF('各会計、関係団体の財政状況及び健全化判断比率'!B10="","",'各会計、関係団体の財政状況及び健全化判断比率'!B10)</f>
        <v/>
      </c>
      <c r="F37" s="634"/>
      <c r="G37" s="634"/>
      <c r="H37" s="634"/>
      <c r="I37" s="634"/>
      <c r="J37" s="634"/>
      <c r="K37" s="634"/>
      <c r="L37" s="634"/>
      <c r="M37" s="634"/>
      <c r="N37" s="634"/>
      <c r="O37" s="634"/>
      <c r="P37" s="634"/>
      <c r="Q37" s="634"/>
      <c r="R37" s="634"/>
      <c r="S37" s="634"/>
      <c r="T37" s="193"/>
      <c r="U37" s="633">
        <f t="shared" si="4"/>
        <v>5</v>
      </c>
      <c r="V37" s="633"/>
      <c r="W37" s="634" t="str">
        <f>IF('各会計、関係団体の財政状況及び健全化判断比率'!B31="","",'各会計、関係団体の財政状況及び健全化判断比率'!B31)</f>
        <v>介護保険特別会計（介護サービス事業勘定）</v>
      </c>
      <c r="X37" s="634"/>
      <c r="Y37" s="634"/>
      <c r="Z37" s="634"/>
      <c r="AA37" s="634"/>
      <c r="AB37" s="634"/>
      <c r="AC37" s="634"/>
      <c r="AD37" s="634"/>
      <c r="AE37" s="634"/>
      <c r="AF37" s="634"/>
      <c r="AG37" s="634"/>
      <c r="AH37" s="634"/>
      <c r="AI37" s="634"/>
      <c r="AJ37" s="634"/>
      <c r="AK37" s="634"/>
      <c r="AL37" s="193"/>
      <c r="AM37" s="633" t="str">
        <f t="shared" si="0"/>
        <v/>
      </c>
      <c r="AN37" s="633"/>
      <c r="AO37" s="634"/>
      <c r="AP37" s="634"/>
      <c r="AQ37" s="634"/>
      <c r="AR37" s="634"/>
      <c r="AS37" s="634"/>
      <c r="AT37" s="634"/>
      <c r="AU37" s="634"/>
      <c r="AV37" s="634"/>
      <c r="AW37" s="634"/>
      <c r="AX37" s="634"/>
      <c r="AY37" s="634"/>
      <c r="AZ37" s="634"/>
      <c r="BA37" s="634"/>
      <c r="BB37" s="634"/>
      <c r="BC37" s="634"/>
      <c r="BD37" s="193"/>
      <c r="BE37" s="633" t="str">
        <f t="shared" si="1"/>
        <v/>
      </c>
      <c r="BF37" s="633"/>
      <c r="BG37" s="634"/>
      <c r="BH37" s="634"/>
      <c r="BI37" s="634"/>
      <c r="BJ37" s="634"/>
      <c r="BK37" s="634"/>
      <c r="BL37" s="634"/>
      <c r="BM37" s="634"/>
      <c r="BN37" s="634"/>
      <c r="BO37" s="634"/>
      <c r="BP37" s="634"/>
      <c r="BQ37" s="634"/>
      <c r="BR37" s="634"/>
      <c r="BS37" s="634"/>
      <c r="BT37" s="634"/>
      <c r="BU37" s="634"/>
      <c r="BV37" s="193"/>
      <c r="BW37" s="633">
        <f t="shared" si="2"/>
        <v>13</v>
      </c>
      <c r="BX37" s="633"/>
      <c r="BY37" s="634" t="str">
        <f>IF('各会計、関係団体の財政状況及び健全化判断比率'!B71="","",'各会計、関係団体の財政状況及び健全化判断比率'!B71)</f>
        <v>茨城県後期高齢者医療広域連合　一般会計</v>
      </c>
      <c r="BZ37" s="634"/>
      <c r="CA37" s="634"/>
      <c r="CB37" s="634"/>
      <c r="CC37" s="634"/>
      <c r="CD37" s="634"/>
      <c r="CE37" s="634"/>
      <c r="CF37" s="634"/>
      <c r="CG37" s="634"/>
      <c r="CH37" s="634"/>
      <c r="CI37" s="634"/>
      <c r="CJ37" s="634"/>
      <c r="CK37" s="634"/>
      <c r="CL37" s="634"/>
      <c r="CM37" s="634"/>
      <c r="CN37" s="193"/>
      <c r="CO37" s="633" t="str">
        <f t="shared" si="3"/>
        <v/>
      </c>
      <c r="CP37" s="633"/>
      <c r="CQ37" s="634" t="str">
        <f>IF('各会計、関係団体の財政状況及び健全化判断比率'!BS10="","",'各会計、関係団体の財政状況及び健全化判断比率'!BS10)</f>
        <v/>
      </c>
      <c r="CR37" s="634"/>
      <c r="CS37" s="634"/>
      <c r="CT37" s="634"/>
      <c r="CU37" s="634"/>
      <c r="CV37" s="634"/>
      <c r="CW37" s="634"/>
      <c r="CX37" s="634"/>
      <c r="CY37" s="634"/>
      <c r="CZ37" s="634"/>
      <c r="DA37" s="634"/>
      <c r="DB37" s="634"/>
      <c r="DC37" s="634"/>
      <c r="DD37" s="634"/>
      <c r="DE37" s="634"/>
      <c r="DF37" s="190"/>
      <c r="DG37" s="635" t="str">
        <f>IF('各会計、関係団体の財政状況及び健全化判断比率'!BR10="","",'各会計、関係団体の財政状況及び健全化判断比率'!BR10)</f>
        <v/>
      </c>
      <c r="DH37" s="635"/>
      <c r="DI37" s="197"/>
      <c r="DJ37" s="165"/>
      <c r="DK37" s="165"/>
      <c r="DL37" s="165"/>
      <c r="DM37" s="165"/>
      <c r="DN37" s="165"/>
      <c r="DO37" s="165"/>
    </row>
    <row r="38" spans="1:119" ht="32.25" customHeight="1" x14ac:dyDescent="0.15">
      <c r="A38" s="166"/>
      <c r="B38" s="192"/>
      <c r="C38" s="633" t="str">
        <f t="shared" ref="C38:C43" si="5">IF(E38="","",C37+1)</f>
        <v/>
      </c>
      <c r="D38" s="633"/>
      <c r="E38" s="634" t="str">
        <f>IF('各会計、関係団体の財政状況及び健全化判断比率'!B11="","",'各会計、関係団体の財政状況及び健全化判断比率'!B11)</f>
        <v/>
      </c>
      <c r="F38" s="634"/>
      <c r="G38" s="634"/>
      <c r="H38" s="634"/>
      <c r="I38" s="634"/>
      <c r="J38" s="634"/>
      <c r="K38" s="634"/>
      <c r="L38" s="634"/>
      <c r="M38" s="634"/>
      <c r="N38" s="634"/>
      <c r="O38" s="634"/>
      <c r="P38" s="634"/>
      <c r="Q38" s="634"/>
      <c r="R38" s="634"/>
      <c r="S38" s="634"/>
      <c r="T38" s="193"/>
      <c r="U38" s="633" t="str">
        <f t="shared" si="4"/>
        <v/>
      </c>
      <c r="V38" s="633"/>
      <c r="W38" s="634"/>
      <c r="X38" s="634"/>
      <c r="Y38" s="634"/>
      <c r="Z38" s="634"/>
      <c r="AA38" s="634"/>
      <c r="AB38" s="634"/>
      <c r="AC38" s="634"/>
      <c r="AD38" s="634"/>
      <c r="AE38" s="634"/>
      <c r="AF38" s="634"/>
      <c r="AG38" s="634"/>
      <c r="AH38" s="634"/>
      <c r="AI38" s="634"/>
      <c r="AJ38" s="634"/>
      <c r="AK38" s="634"/>
      <c r="AL38" s="193"/>
      <c r="AM38" s="633" t="str">
        <f t="shared" si="0"/>
        <v/>
      </c>
      <c r="AN38" s="633"/>
      <c r="AO38" s="634"/>
      <c r="AP38" s="634"/>
      <c r="AQ38" s="634"/>
      <c r="AR38" s="634"/>
      <c r="AS38" s="634"/>
      <c r="AT38" s="634"/>
      <c r="AU38" s="634"/>
      <c r="AV38" s="634"/>
      <c r="AW38" s="634"/>
      <c r="AX38" s="634"/>
      <c r="AY38" s="634"/>
      <c r="AZ38" s="634"/>
      <c r="BA38" s="634"/>
      <c r="BB38" s="634"/>
      <c r="BC38" s="634"/>
      <c r="BD38" s="193"/>
      <c r="BE38" s="633" t="str">
        <f t="shared" si="1"/>
        <v/>
      </c>
      <c r="BF38" s="633"/>
      <c r="BG38" s="634"/>
      <c r="BH38" s="634"/>
      <c r="BI38" s="634"/>
      <c r="BJ38" s="634"/>
      <c r="BK38" s="634"/>
      <c r="BL38" s="634"/>
      <c r="BM38" s="634"/>
      <c r="BN38" s="634"/>
      <c r="BO38" s="634"/>
      <c r="BP38" s="634"/>
      <c r="BQ38" s="634"/>
      <c r="BR38" s="634"/>
      <c r="BS38" s="634"/>
      <c r="BT38" s="634"/>
      <c r="BU38" s="634"/>
      <c r="BV38" s="193"/>
      <c r="BW38" s="633">
        <f t="shared" si="2"/>
        <v>14</v>
      </c>
      <c r="BX38" s="633"/>
      <c r="BY38" s="634" t="str">
        <f>IF('各会計、関係団体の財政状況及び健全化判断比率'!B72="","",'各会計、関係団体の財政状況及び健全化判断比率'!B72)</f>
        <v>茨城県後期高齢者医療広域連合　後期高齢医療特別会計</v>
      </c>
      <c r="BZ38" s="634"/>
      <c r="CA38" s="634"/>
      <c r="CB38" s="634"/>
      <c r="CC38" s="634"/>
      <c r="CD38" s="634"/>
      <c r="CE38" s="634"/>
      <c r="CF38" s="634"/>
      <c r="CG38" s="634"/>
      <c r="CH38" s="634"/>
      <c r="CI38" s="634"/>
      <c r="CJ38" s="634"/>
      <c r="CK38" s="634"/>
      <c r="CL38" s="634"/>
      <c r="CM38" s="634"/>
      <c r="CN38" s="193"/>
      <c r="CO38" s="633" t="str">
        <f t="shared" si="3"/>
        <v/>
      </c>
      <c r="CP38" s="633"/>
      <c r="CQ38" s="634" t="str">
        <f>IF('各会計、関係団体の財政状況及び健全化判断比率'!BS11="","",'各会計、関係団体の財政状況及び健全化判断比率'!BS11)</f>
        <v/>
      </c>
      <c r="CR38" s="634"/>
      <c r="CS38" s="634"/>
      <c r="CT38" s="634"/>
      <c r="CU38" s="634"/>
      <c r="CV38" s="634"/>
      <c r="CW38" s="634"/>
      <c r="CX38" s="634"/>
      <c r="CY38" s="634"/>
      <c r="CZ38" s="634"/>
      <c r="DA38" s="634"/>
      <c r="DB38" s="634"/>
      <c r="DC38" s="634"/>
      <c r="DD38" s="634"/>
      <c r="DE38" s="634"/>
      <c r="DF38" s="190"/>
      <c r="DG38" s="635" t="str">
        <f>IF('各会計、関係団体の財政状況及び健全化判断比率'!BR11="","",'各会計、関係団体の財政状況及び健全化判断比率'!BR11)</f>
        <v/>
      </c>
      <c r="DH38" s="635"/>
      <c r="DI38" s="197"/>
      <c r="DJ38" s="165"/>
      <c r="DK38" s="165"/>
      <c r="DL38" s="165"/>
      <c r="DM38" s="165"/>
      <c r="DN38" s="165"/>
      <c r="DO38" s="165"/>
    </row>
    <row r="39" spans="1:119" ht="32.25" customHeight="1" x14ac:dyDescent="0.15">
      <c r="A39" s="166"/>
      <c r="B39" s="192"/>
      <c r="C39" s="633" t="str">
        <f t="shared" si="5"/>
        <v/>
      </c>
      <c r="D39" s="633"/>
      <c r="E39" s="634" t="str">
        <f>IF('各会計、関係団体の財政状況及び健全化判断比率'!B12="","",'各会計、関係団体の財政状況及び健全化判断比率'!B12)</f>
        <v/>
      </c>
      <c r="F39" s="634"/>
      <c r="G39" s="634"/>
      <c r="H39" s="634"/>
      <c r="I39" s="634"/>
      <c r="J39" s="634"/>
      <c r="K39" s="634"/>
      <c r="L39" s="634"/>
      <c r="M39" s="634"/>
      <c r="N39" s="634"/>
      <c r="O39" s="634"/>
      <c r="P39" s="634"/>
      <c r="Q39" s="634"/>
      <c r="R39" s="634"/>
      <c r="S39" s="634"/>
      <c r="T39" s="193"/>
      <c r="U39" s="633" t="str">
        <f t="shared" si="4"/>
        <v/>
      </c>
      <c r="V39" s="633"/>
      <c r="W39" s="634"/>
      <c r="X39" s="634"/>
      <c r="Y39" s="634"/>
      <c r="Z39" s="634"/>
      <c r="AA39" s="634"/>
      <c r="AB39" s="634"/>
      <c r="AC39" s="634"/>
      <c r="AD39" s="634"/>
      <c r="AE39" s="634"/>
      <c r="AF39" s="634"/>
      <c r="AG39" s="634"/>
      <c r="AH39" s="634"/>
      <c r="AI39" s="634"/>
      <c r="AJ39" s="634"/>
      <c r="AK39" s="634"/>
      <c r="AL39" s="193"/>
      <c r="AM39" s="633" t="str">
        <f t="shared" si="0"/>
        <v/>
      </c>
      <c r="AN39" s="633"/>
      <c r="AO39" s="634"/>
      <c r="AP39" s="634"/>
      <c r="AQ39" s="634"/>
      <c r="AR39" s="634"/>
      <c r="AS39" s="634"/>
      <c r="AT39" s="634"/>
      <c r="AU39" s="634"/>
      <c r="AV39" s="634"/>
      <c r="AW39" s="634"/>
      <c r="AX39" s="634"/>
      <c r="AY39" s="634"/>
      <c r="AZ39" s="634"/>
      <c r="BA39" s="634"/>
      <c r="BB39" s="634"/>
      <c r="BC39" s="634"/>
      <c r="BD39" s="193"/>
      <c r="BE39" s="633" t="str">
        <f t="shared" si="1"/>
        <v/>
      </c>
      <c r="BF39" s="633"/>
      <c r="BG39" s="634"/>
      <c r="BH39" s="634"/>
      <c r="BI39" s="634"/>
      <c r="BJ39" s="634"/>
      <c r="BK39" s="634"/>
      <c r="BL39" s="634"/>
      <c r="BM39" s="634"/>
      <c r="BN39" s="634"/>
      <c r="BO39" s="634"/>
      <c r="BP39" s="634"/>
      <c r="BQ39" s="634"/>
      <c r="BR39" s="634"/>
      <c r="BS39" s="634"/>
      <c r="BT39" s="634"/>
      <c r="BU39" s="634"/>
      <c r="BV39" s="193"/>
      <c r="BW39" s="633">
        <f t="shared" si="2"/>
        <v>15</v>
      </c>
      <c r="BX39" s="633"/>
      <c r="BY39" s="634" t="str">
        <f>IF('各会計、関係団体の財政状況及び健全化判断比率'!B73="","",'各会計、関係団体の財政状況及び健全化判断比率'!B73)</f>
        <v>茨城西南地方広域市町村圏事務組合　一般会計</v>
      </c>
      <c r="BZ39" s="634"/>
      <c r="CA39" s="634"/>
      <c r="CB39" s="634"/>
      <c r="CC39" s="634"/>
      <c r="CD39" s="634"/>
      <c r="CE39" s="634"/>
      <c r="CF39" s="634"/>
      <c r="CG39" s="634"/>
      <c r="CH39" s="634"/>
      <c r="CI39" s="634"/>
      <c r="CJ39" s="634"/>
      <c r="CK39" s="634"/>
      <c r="CL39" s="634"/>
      <c r="CM39" s="634"/>
      <c r="CN39" s="193"/>
      <c r="CO39" s="633" t="str">
        <f t="shared" si="3"/>
        <v/>
      </c>
      <c r="CP39" s="633"/>
      <c r="CQ39" s="634" t="str">
        <f>IF('各会計、関係団体の財政状況及び健全化判断比率'!BS12="","",'各会計、関係団体の財政状況及び健全化判断比率'!BS12)</f>
        <v/>
      </c>
      <c r="CR39" s="634"/>
      <c r="CS39" s="634"/>
      <c r="CT39" s="634"/>
      <c r="CU39" s="634"/>
      <c r="CV39" s="634"/>
      <c r="CW39" s="634"/>
      <c r="CX39" s="634"/>
      <c r="CY39" s="634"/>
      <c r="CZ39" s="634"/>
      <c r="DA39" s="634"/>
      <c r="DB39" s="634"/>
      <c r="DC39" s="634"/>
      <c r="DD39" s="634"/>
      <c r="DE39" s="634"/>
      <c r="DF39" s="190"/>
      <c r="DG39" s="635" t="str">
        <f>IF('各会計、関係団体の財政状況及び健全化判断比率'!BR12="","",'各会計、関係団体の財政状況及び健全化判断比率'!BR12)</f>
        <v/>
      </c>
      <c r="DH39" s="635"/>
      <c r="DI39" s="197"/>
      <c r="DJ39" s="165"/>
      <c r="DK39" s="165"/>
      <c r="DL39" s="165"/>
      <c r="DM39" s="165"/>
      <c r="DN39" s="165"/>
      <c r="DO39" s="165"/>
    </row>
    <row r="40" spans="1:119" ht="32.25" customHeight="1" x14ac:dyDescent="0.15">
      <c r="A40" s="166"/>
      <c r="B40" s="192"/>
      <c r="C40" s="633" t="str">
        <f t="shared" si="5"/>
        <v/>
      </c>
      <c r="D40" s="633"/>
      <c r="E40" s="634" t="str">
        <f>IF('各会計、関係団体の財政状況及び健全化判断比率'!B13="","",'各会計、関係団体の財政状況及び健全化判断比率'!B13)</f>
        <v/>
      </c>
      <c r="F40" s="634"/>
      <c r="G40" s="634"/>
      <c r="H40" s="634"/>
      <c r="I40" s="634"/>
      <c r="J40" s="634"/>
      <c r="K40" s="634"/>
      <c r="L40" s="634"/>
      <c r="M40" s="634"/>
      <c r="N40" s="634"/>
      <c r="O40" s="634"/>
      <c r="P40" s="634"/>
      <c r="Q40" s="634"/>
      <c r="R40" s="634"/>
      <c r="S40" s="634"/>
      <c r="T40" s="193"/>
      <c r="U40" s="633" t="str">
        <f t="shared" si="4"/>
        <v/>
      </c>
      <c r="V40" s="633"/>
      <c r="W40" s="634"/>
      <c r="X40" s="634"/>
      <c r="Y40" s="634"/>
      <c r="Z40" s="634"/>
      <c r="AA40" s="634"/>
      <c r="AB40" s="634"/>
      <c r="AC40" s="634"/>
      <c r="AD40" s="634"/>
      <c r="AE40" s="634"/>
      <c r="AF40" s="634"/>
      <c r="AG40" s="634"/>
      <c r="AH40" s="634"/>
      <c r="AI40" s="634"/>
      <c r="AJ40" s="634"/>
      <c r="AK40" s="634"/>
      <c r="AL40" s="193"/>
      <c r="AM40" s="633" t="str">
        <f t="shared" si="0"/>
        <v/>
      </c>
      <c r="AN40" s="633"/>
      <c r="AO40" s="634"/>
      <c r="AP40" s="634"/>
      <c r="AQ40" s="634"/>
      <c r="AR40" s="634"/>
      <c r="AS40" s="634"/>
      <c r="AT40" s="634"/>
      <c r="AU40" s="634"/>
      <c r="AV40" s="634"/>
      <c r="AW40" s="634"/>
      <c r="AX40" s="634"/>
      <c r="AY40" s="634"/>
      <c r="AZ40" s="634"/>
      <c r="BA40" s="634"/>
      <c r="BB40" s="634"/>
      <c r="BC40" s="634"/>
      <c r="BD40" s="193"/>
      <c r="BE40" s="633" t="str">
        <f t="shared" si="1"/>
        <v/>
      </c>
      <c r="BF40" s="633"/>
      <c r="BG40" s="634"/>
      <c r="BH40" s="634"/>
      <c r="BI40" s="634"/>
      <c r="BJ40" s="634"/>
      <c r="BK40" s="634"/>
      <c r="BL40" s="634"/>
      <c r="BM40" s="634"/>
      <c r="BN40" s="634"/>
      <c r="BO40" s="634"/>
      <c r="BP40" s="634"/>
      <c r="BQ40" s="634"/>
      <c r="BR40" s="634"/>
      <c r="BS40" s="634"/>
      <c r="BT40" s="634"/>
      <c r="BU40" s="634"/>
      <c r="BV40" s="193"/>
      <c r="BW40" s="633">
        <f t="shared" si="2"/>
        <v>16</v>
      </c>
      <c r="BX40" s="633"/>
      <c r="BY40" s="634" t="str">
        <f>IF('各会計、関係団体の財政状況及び健全化判断比率'!B74="","",'各会計、関係団体の財政状況及び健全化判断比率'!B74)</f>
        <v>茨城西南地方広域市町村圏事務組合　利根老人ホーム事業特別会計</v>
      </c>
      <c r="BZ40" s="634"/>
      <c r="CA40" s="634"/>
      <c r="CB40" s="634"/>
      <c r="CC40" s="634"/>
      <c r="CD40" s="634"/>
      <c r="CE40" s="634"/>
      <c r="CF40" s="634"/>
      <c r="CG40" s="634"/>
      <c r="CH40" s="634"/>
      <c r="CI40" s="634"/>
      <c r="CJ40" s="634"/>
      <c r="CK40" s="634"/>
      <c r="CL40" s="634"/>
      <c r="CM40" s="634"/>
      <c r="CN40" s="193"/>
      <c r="CO40" s="633" t="str">
        <f t="shared" si="3"/>
        <v/>
      </c>
      <c r="CP40" s="633"/>
      <c r="CQ40" s="634" t="str">
        <f>IF('各会計、関係団体の財政状況及び健全化判断比率'!BS13="","",'各会計、関係団体の財政状況及び健全化判断比率'!BS13)</f>
        <v/>
      </c>
      <c r="CR40" s="634"/>
      <c r="CS40" s="634"/>
      <c r="CT40" s="634"/>
      <c r="CU40" s="634"/>
      <c r="CV40" s="634"/>
      <c r="CW40" s="634"/>
      <c r="CX40" s="634"/>
      <c r="CY40" s="634"/>
      <c r="CZ40" s="634"/>
      <c r="DA40" s="634"/>
      <c r="DB40" s="634"/>
      <c r="DC40" s="634"/>
      <c r="DD40" s="634"/>
      <c r="DE40" s="634"/>
      <c r="DF40" s="190"/>
      <c r="DG40" s="635" t="str">
        <f>IF('各会計、関係団体の財政状況及び健全化判断比率'!BR13="","",'各会計、関係団体の財政状況及び健全化判断比率'!BR13)</f>
        <v/>
      </c>
      <c r="DH40" s="635"/>
      <c r="DI40" s="197"/>
      <c r="DJ40" s="165"/>
      <c r="DK40" s="165"/>
      <c r="DL40" s="165"/>
      <c r="DM40" s="165"/>
      <c r="DN40" s="165"/>
      <c r="DO40" s="165"/>
    </row>
    <row r="41" spans="1:119" ht="32.25" customHeight="1" x14ac:dyDescent="0.15">
      <c r="A41" s="166"/>
      <c r="B41" s="192"/>
      <c r="C41" s="633" t="str">
        <f t="shared" si="5"/>
        <v/>
      </c>
      <c r="D41" s="633"/>
      <c r="E41" s="634" t="str">
        <f>IF('各会計、関係団体の財政状況及び健全化判断比率'!B14="","",'各会計、関係団体の財政状況及び健全化判断比率'!B14)</f>
        <v/>
      </c>
      <c r="F41" s="634"/>
      <c r="G41" s="634"/>
      <c r="H41" s="634"/>
      <c r="I41" s="634"/>
      <c r="J41" s="634"/>
      <c r="K41" s="634"/>
      <c r="L41" s="634"/>
      <c r="M41" s="634"/>
      <c r="N41" s="634"/>
      <c r="O41" s="634"/>
      <c r="P41" s="634"/>
      <c r="Q41" s="634"/>
      <c r="R41" s="634"/>
      <c r="S41" s="634"/>
      <c r="T41" s="193"/>
      <c r="U41" s="633" t="str">
        <f t="shared" si="4"/>
        <v/>
      </c>
      <c r="V41" s="633"/>
      <c r="W41" s="634"/>
      <c r="X41" s="634"/>
      <c r="Y41" s="634"/>
      <c r="Z41" s="634"/>
      <c r="AA41" s="634"/>
      <c r="AB41" s="634"/>
      <c r="AC41" s="634"/>
      <c r="AD41" s="634"/>
      <c r="AE41" s="634"/>
      <c r="AF41" s="634"/>
      <c r="AG41" s="634"/>
      <c r="AH41" s="634"/>
      <c r="AI41" s="634"/>
      <c r="AJ41" s="634"/>
      <c r="AK41" s="634"/>
      <c r="AL41" s="193"/>
      <c r="AM41" s="633" t="str">
        <f t="shared" si="0"/>
        <v/>
      </c>
      <c r="AN41" s="633"/>
      <c r="AO41" s="634"/>
      <c r="AP41" s="634"/>
      <c r="AQ41" s="634"/>
      <c r="AR41" s="634"/>
      <c r="AS41" s="634"/>
      <c r="AT41" s="634"/>
      <c r="AU41" s="634"/>
      <c r="AV41" s="634"/>
      <c r="AW41" s="634"/>
      <c r="AX41" s="634"/>
      <c r="AY41" s="634"/>
      <c r="AZ41" s="634"/>
      <c r="BA41" s="634"/>
      <c r="BB41" s="634"/>
      <c r="BC41" s="634"/>
      <c r="BD41" s="193"/>
      <c r="BE41" s="633" t="str">
        <f t="shared" si="1"/>
        <v/>
      </c>
      <c r="BF41" s="633"/>
      <c r="BG41" s="634"/>
      <c r="BH41" s="634"/>
      <c r="BI41" s="634"/>
      <c r="BJ41" s="634"/>
      <c r="BK41" s="634"/>
      <c r="BL41" s="634"/>
      <c r="BM41" s="634"/>
      <c r="BN41" s="634"/>
      <c r="BO41" s="634"/>
      <c r="BP41" s="634"/>
      <c r="BQ41" s="634"/>
      <c r="BR41" s="634"/>
      <c r="BS41" s="634"/>
      <c r="BT41" s="634"/>
      <c r="BU41" s="634"/>
      <c r="BV41" s="193"/>
      <c r="BW41" s="633">
        <f t="shared" si="2"/>
        <v>17</v>
      </c>
      <c r="BX41" s="633"/>
      <c r="BY41" s="634" t="str">
        <f>IF('各会計、関係団体の財政状況及び健全化判断比率'!B75="","",'各会計、関係団体の財政状況及び健全化判断比率'!B75)</f>
        <v>茨城西南地方広域市町村圏事務組合　特殊湛水防除事業特別会計</v>
      </c>
      <c r="BZ41" s="634"/>
      <c r="CA41" s="634"/>
      <c r="CB41" s="634"/>
      <c r="CC41" s="634"/>
      <c r="CD41" s="634"/>
      <c r="CE41" s="634"/>
      <c r="CF41" s="634"/>
      <c r="CG41" s="634"/>
      <c r="CH41" s="634"/>
      <c r="CI41" s="634"/>
      <c r="CJ41" s="634"/>
      <c r="CK41" s="634"/>
      <c r="CL41" s="634"/>
      <c r="CM41" s="634"/>
      <c r="CN41" s="193"/>
      <c r="CO41" s="633" t="str">
        <f t="shared" si="3"/>
        <v/>
      </c>
      <c r="CP41" s="633"/>
      <c r="CQ41" s="634" t="str">
        <f>IF('各会計、関係団体の財政状況及び健全化判断比率'!BS14="","",'各会計、関係団体の財政状況及び健全化判断比率'!BS14)</f>
        <v/>
      </c>
      <c r="CR41" s="634"/>
      <c r="CS41" s="634"/>
      <c r="CT41" s="634"/>
      <c r="CU41" s="634"/>
      <c r="CV41" s="634"/>
      <c r="CW41" s="634"/>
      <c r="CX41" s="634"/>
      <c r="CY41" s="634"/>
      <c r="CZ41" s="634"/>
      <c r="DA41" s="634"/>
      <c r="DB41" s="634"/>
      <c r="DC41" s="634"/>
      <c r="DD41" s="634"/>
      <c r="DE41" s="634"/>
      <c r="DF41" s="190"/>
      <c r="DG41" s="635" t="str">
        <f>IF('各会計、関係団体の財政状況及び健全化判断比率'!BR14="","",'各会計、関係団体の財政状況及び健全化判断比率'!BR14)</f>
        <v/>
      </c>
      <c r="DH41" s="635"/>
      <c r="DI41" s="197"/>
      <c r="DJ41" s="165"/>
      <c r="DK41" s="165"/>
      <c r="DL41" s="165"/>
      <c r="DM41" s="165"/>
      <c r="DN41" s="165"/>
      <c r="DO41" s="165"/>
    </row>
    <row r="42" spans="1:119" ht="32.25" customHeight="1" x14ac:dyDescent="0.15">
      <c r="A42" s="165"/>
      <c r="B42" s="192"/>
      <c r="C42" s="633" t="str">
        <f t="shared" si="5"/>
        <v/>
      </c>
      <c r="D42" s="633"/>
      <c r="E42" s="634" t="str">
        <f>IF('各会計、関係団体の財政状況及び健全化判断比率'!B15="","",'各会計、関係団体の財政状況及び健全化判断比率'!B15)</f>
        <v/>
      </c>
      <c r="F42" s="634"/>
      <c r="G42" s="634"/>
      <c r="H42" s="634"/>
      <c r="I42" s="634"/>
      <c r="J42" s="634"/>
      <c r="K42" s="634"/>
      <c r="L42" s="634"/>
      <c r="M42" s="634"/>
      <c r="N42" s="634"/>
      <c r="O42" s="634"/>
      <c r="P42" s="634"/>
      <c r="Q42" s="634"/>
      <c r="R42" s="634"/>
      <c r="S42" s="634"/>
      <c r="T42" s="193"/>
      <c r="U42" s="633" t="str">
        <f t="shared" si="4"/>
        <v/>
      </c>
      <c r="V42" s="633"/>
      <c r="W42" s="634"/>
      <c r="X42" s="634"/>
      <c r="Y42" s="634"/>
      <c r="Z42" s="634"/>
      <c r="AA42" s="634"/>
      <c r="AB42" s="634"/>
      <c r="AC42" s="634"/>
      <c r="AD42" s="634"/>
      <c r="AE42" s="634"/>
      <c r="AF42" s="634"/>
      <c r="AG42" s="634"/>
      <c r="AH42" s="634"/>
      <c r="AI42" s="634"/>
      <c r="AJ42" s="634"/>
      <c r="AK42" s="634"/>
      <c r="AL42" s="193"/>
      <c r="AM42" s="633" t="str">
        <f t="shared" si="0"/>
        <v/>
      </c>
      <c r="AN42" s="633"/>
      <c r="AO42" s="634"/>
      <c r="AP42" s="634"/>
      <c r="AQ42" s="634"/>
      <c r="AR42" s="634"/>
      <c r="AS42" s="634"/>
      <c r="AT42" s="634"/>
      <c r="AU42" s="634"/>
      <c r="AV42" s="634"/>
      <c r="AW42" s="634"/>
      <c r="AX42" s="634"/>
      <c r="AY42" s="634"/>
      <c r="AZ42" s="634"/>
      <c r="BA42" s="634"/>
      <c r="BB42" s="634"/>
      <c r="BC42" s="634"/>
      <c r="BD42" s="193"/>
      <c r="BE42" s="633" t="str">
        <f t="shared" si="1"/>
        <v/>
      </c>
      <c r="BF42" s="633"/>
      <c r="BG42" s="634"/>
      <c r="BH42" s="634"/>
      <c r="BI42" s="634"/>
      <c r="BJ42" s="634"/>
      <c r="BK42" s="634"/>
      <c r="BL42" s="634"/>
      <c r="BM42" s="634"/>
      <c r="BN42" s="634"/>
      <c r="BO42" s="634"/>
      <c r="BP42" s="634"/>
      <c r="BQ42" s="634"/>
      <c r="BR42" s="634"/>
      <c r="BS42" s="634"/>
      <c r="BT42" s="634"/>
      <c r="BU42" s="634"/>
      <c r="BV42" s="193"/>
      <c r="BW42" s="633">
        <f t="shared" si="2"/>
        <v>18</v>
      </c>
      <c r="BX42" s="633"/>
      <c r="BY42" s="634" t="str">
        <f>IF('各会計、関係団体の財政状況及び健全化判断比率'!B76="","",'各会計、関係団体の財政状況及び健全化判断比率'!B76)</f>
        <v>下妻地方広域事務組合　一般会計</v>
      </c>
      <c r="BZ42" s="634"/>
      <c r="CA42" s="634"/>
      <c r="CB42" s="634"/>
      <c r="CC42" s="634"/>
      <c r="CD42" s="634"/>
      <c r="CE42" s="634"/>
      <c r="CF42" s="634"/>
      <c r="CG42" s="634"/>
      <c r="CH42" s="634"/>
      <c r="CI42" s="634"/>
      <c r="CJ42" s="634"/>
      <c r="CK42" s="634"/>
      <c r="CL42" s="634"/>
      <c r="CM42" s="634"/>
      <c r="CN42" s="193"/>
      <c r="CO42" s="633" t="str">
        <f t="shared" si="3"/>
        <v/>
      </c>
      <c r="CP42" s="633"/>
      <c r="CQ42" s="634" t="str">
        <f>IF('各会計、関係団体の財政状況及び健全化判断比率'!BS15="","",'各会計、関係団体の財政状況及び健全化判断比率'!BS15)</f>
        <v/>
      </c>
      <c r="CR42" s="634"/>
      <c r="CS42" s="634"/>
      <c r="CT42" s="634"/>
      <c r="CU42" s="634"/>
      <c r="CV42" s="634"/>
      <c r="CW42" s="634"/>
      <c r="CX42" s="634"/>
      <c r="CY42" s="634"/>
      <c r="CZ42" s="634"/>
      <c r="DA42" s="634"/>
      <c r="DB42" s="634"/>
      <c r="DC42" s="634"/>
      <c r="DD42" s="634"/>
      <c r="DE42" s="634"/>
      <c r="DF42" s="190"/>
      <c r="DG42" s="635" t="str">
        <f>IF('各会計、関係団体の財政状況及び健全化判断比率'!BR15="","",'各会計、関係団体の財政状況及び健全化判断比率'!BR15)</f>
        <v/>
      </c>
      <c r="DH42" s="635"/>
      <c r="DI42" s="197"/>
      <c r="DJ42" s="165"/>
      <c r="DK42" s="165"/>
      <c r="DL42" s="165"/>
      <c r="DM42" s="165"/>
      <c r="DN42" s="165"/>
      <c r="DO42" s="165"/>
    </row>
    <row r="43" spans="1:119" ht="32.25" customHeight="1" x14ac:dyDescent="0.15">
      <c r="A43" s="165"/>
      <c r="B43" s="192"/>
      <c r="C43" s="633" t="str">
        <f t="shared" si="5"/>
        <v/>
      </c>
      <c r="D43" s="633"/>
      <c r="E43" s="634" t="str">
        <f>IF('各会計、関係団体の財政状況及び健全化判断比率'!B16="","",'各会計、関係団体の財政状況及び健全化判断比率'!B16)</f>
        <v/>
      </c>
      <c r="F43" s="634"/>
      <c r="G43" s="634"/>
      <c r="H43" s="634"/>
      <c r="I43" s="634"/>
      <c r="J43" s="634"/>
      <c r="K43" s="634"/>
      <c r="L43" s="634"/>
      <c r="M43" s="634"/>
      <c r="N43" s="634"/>
      <c r="O43" s="634"/>
      <c r="P43" s="634"/>
      <c r="Q43" s="634"/>
      <c r="R43" s="634"/>
      <c r="S43" s="634"/>
      <c r="T43" s="193"/>
      <c r="U43" s="633" t="str">
        <f t="shared" si="4"/>
        <v/>
      </c>
      <c r="V43" s="633"/>
      <c r="W43" s="634"/>
      <c r="X43" s="634"/>
      <c r="Y43" s="634"/>
      <c r="Z43" s="634"/>
      <c r="AA43" s="634"/>
      <c r="AB43" s="634"/>
      <c r="AC43" s="634"/>
      <c r="AD43" s="634"/>
      <c r="AE43" s="634"/>
      <c r="AF43" s="634"/>
      <c r="AG43" s="634"/>
      <c r="AH43" s="634"/>
      <c r="AI43" s="634"/>
      <c r="AJ43" s="634"/>
      <c r="AK43" s="634"/>
      <c r="AL43" s="193"/>
      <c r="AM43" s="633" t="str">
        <f t="shared" si="0"/>
        <v/>
      </c>
      <c r="AN43" s="633"/>
      <c r="AO43" s="634"/>
      <c r="AP43" s="634"/>
      <c r="AQ43" s="634"/>
      <c r="AR43" s="634"/>
      <c r="AS43" s="634"/>
      <c r="AT43" s="634"/>
      <c r="AU43" s="634"/>
      <c r="AV43" s="634"/>
      <c r="AW43" s="634"/>
      <c r="AX43" s="634"/>
      <c r="AY43" s="634"/>
      <c r="AZ43" s="634"/>
      <c r="BA43" s="634"/>
      <c r="BB43" s="634"/>
      <c r="BC43" s="634"/>
      <c r="BD43" s="193"/>
      <c r="BE43" s="633" t="str">
        <f t="shared" si="1"/>
        <v/>
      </c>
      <c r="BF43" s="633"/>
      <c r="BG43" s="634"/>
      <c r="BH43" s="634"/>
      <c r="BI43" s="634"/>
      <c r="BJ43" s="634"/>
      <c r="BK43" s="634"/>
      <c r="BL43" s="634"/>
      <c r="BM43" s="634"/>
      <c r="BN43" s="634"/>
      <c r="BO43" s="634"/>
      <c r="BP43" s="634"/>
      <c r="BQ43" s="634"/>
      <c r="BR43" s="634"/>
      <c r="BS43" s="634"/>
      <c r="BT43" s="634"/>
      <c r="BU43" s="634"/>
      <c r="BV43" s="193"/>
      <c r="BW43" s="633">
        <f t="shared" si="2"/>
        <v>19</v>
      </c>
      <c r="BX43" s="633"/>
      <c r="BY43" s="634" t="str">
        <f>IF('各会計、関係団体の財政状況及び健全化判断比率'!B77="","",'各会計、関係団体の財政状況及び健全化判断比率'!B77)</f>
        <v>下妻地方広域事務組合　フィットネスパーク・きぬ特別会計</v>
      </c>
      <c r="BZ43" s="634"/>
      <c r="CA43" s="634"/>
      <c r="CB43" s="634"/>
      <c r="CC43" s="634"/>
      <c r="CD43" s="634"/>
      <c r="CE43" s="634"/>
      <c r="CF43" s="634"/>
      <c r="CG43" s="634"/>
      <c r="CH43" s="634"/>
      <c r="CI43" s="634"/>
      <c r="CJ43" s="634"/>
      <c r="CK43" s="634"/>
      <c r="CL43" s="634"/>
      <c r="CM43" s="634"/>
      <c r="CN43" s="193"/>
      <c r="CO43" s="633" t="str">
        <f t="shared" si="3"/>
        <v/>
      </c>
      <c r="CP43" s="633"/>
      <c r="CQ43" s="634" t="str">
        <f>IF('各会計、関係団体の財政状況及び健全化判断比率'!BS16="","",'各会計、関係団体の財政状況及び健全化判断比率'!BS16)</f>
        <v/>
      </c>
      <c r="CR43" s="634"/>
      <c r="CS43" s="634"/>
      <c r="CT43" s="634"/>
      <c r="CU43" s="634"/>
      <c r="CV43" s="634"/>
      <c r="CW43" s="634"/>
      <c r="CX43" s="634"/>
      <c r="CY43" s="634"/>
      <c r="CZ43" s="634"/>
      <c r="DA43" s="634"/>
      <c r="DB43" s="634"/>
      <c r="DC43" s="634"/>
      <c r="DD43" s="634"/>
      <c r="DE43" s="634"/>
      <c r="DF43" s="190"/>
      <c r="DG43" s="635" t="str">
        <f>IF('各会計、関係団体の財政状況及び健全化判断比率'!BR16="","",'各会計、関係団体の財政状況及び健全化判断比率'!BR16)</f>
        <v/>
      </c>
      <c r="DH43" s="63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8Z/SQhoNi4CXeWx6Q+dugWJk7G+PD5Ez3pNOMTBOYkuQozdmF39o45NGrbOapQPt/6JMG5ZbKmW6atC/uNGjg==" saltValue="oUYAaHyQlB+ce8cndpgPc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5" t="s">
        <v>557</v>
      </c>
      <c r="D34" s="1225"/>
      <c r="E34" s="1226"/>
      <c r="F34" s="32">
        <v>16.190000000000001</v>
      </c>
      <c r="G34" s="33">
        <v>17.66</v>
      </c>
      <c r="H34" s="33">
        <v>19.690000000000001</v>
      </c>
      <c r="I34" s="33">
        <v>23.04</v>
      </c>
      <c r="J34" s="34">
        <v>25.94</v>
      </c>
      <c r="K34" s="22"/>
      <c r="L34" s="22"/>
      <c r="M34" s="22"/>
      <c r="N34" s="22"/>
      <c r="O34" s="22"/>
      <c r="P34" s="22"/>
    </row>
    <row r="35" spans="1:16" ht="39" customHeight="1" x14ac:dyDescent="0.15">
      <c r="A35" s="22"/>
      <c r="B35" s="35"/>
      <c r="C35" s="1219" t="s">
        <v>558</v>
      </c>
      <c r="D35" s="1220"/>
      <c r="E35" s="1221"/>
      <c r="F35" s="36">
        <v>9.66</v>
      </c>
      <c r="G35" s="37">
        <v>10.6</v>
      </c>
      <c r="H35" s="37">
        <v>10.43</v>
      </c>
      <c r="I35" s="37">
        <v>9.11</v>
      </c>
      <c r="J35" s="38">
        <v>9.56</v>
      </c>
      <c r="K35" s="22"/>
      <c r="L35" s="22"/>
      <c r="M35" s="22"/>
      <c r="N35" s="22"/>
      <c r="O35" s="22"/>
      <c r="P35" s="22"/>
    </row>
    <row r="36" spans="1:16" ht="39" customHeight="1" x14ac:dyDescent="0.15">
      <c r="A36" s="22"/>
      <c r="B36" s="35"/>
      <c r="C36" s="1219" t="s">
        <v>559</v>
      </c>
      <c r="D36" s="1220"/>
      <c r="E36" s="1221"/>
      <c r="F36" s="36">
        <v>2.2599999999999998</v>
      </c>
      <c r="G36" s="37">
        <v>1.71</v>
      </c>
      <c r="H36" s="37">
        <v>1.85</v>
      </c>
      <c r="I36" s="37">
        <v>3.97</v>
      </c>
      <c r="J36" s="38">
        <v>3.37</v>
      </c>
      <c r="K36" s="22"/>
      <c r="L36" s="22"/>
      <c r="M36" s="22"/>
      <c r="N36" s="22"/>
      <c r="O36" s="22"/>
      <c r="P36" s="22"/>
    </row>
    <row r="37" spans="1:16" ht="39" customHeight="1" x14ac:dyDescent="0.15">
      <c r="A37" s="22"/>
      <c r="B37" s="35"/>
      <c r="C37" s="1219" t="s">
        <v>560</v>
      </c>
      <c r="D37" s="1220"/>
      <c r="E37" s="1221"/>
      <c r="F37" s="36">
        <v>1.4</v>
      </c>
      <c r="G37" s="37">
        <v>1.19</v>
      </c>
      <c r="H37" s="37">
        <v>1.28</v>
      </c>
      <c r="I37" s="37">
        <v>1.41</v>
      </c>
      <c r="J37" s="38">
        <v>2.9</v>
      </c>
      <c r="K37" s="22"/>
      <c r="L37" s="22"/>
      <c r="M37" s="22"/>
      <c r="N37" s="22"/>
      <c r="O37" s="22"/>
      <c r="P37" s="22"/>
    </row>
    <row r="38" spans="1:16" ht="39" customHeight="1" x14ac:dyDescent="0.15">
      <c r="A38" s="22"/>
      <c r="B38" s="35"/>
      <c r="C38" s="1219" t="s">
        <v>561</v>
      </c>
      <c r="D38" s="1220"/>
      <c r="E38" s="1221"/>
      <c r="F38" s="36">
        <v>0.99</v>
      </c>
      <c r="G38" s="37">
        <v>1.05</v>
      </c>
      <c r="H38" s="37">
        <v>1.56</v>
      </c>
      <c r="I38" s="37">
        <v>2</v>
      </c>
      <c r="J38" s="38">
        <v>1.83</v>
      </c>
      <c r="K38" s="22"/>
      <c r="L38" s="22"/>
      <c r="M38" s="22"/>
      <c r="N38" s="22"/>
      <c r="O38" s="22"/>
      <c r="P38" s="22"/>
    </row>
    <row r="39" spans="1:16" ht="39" customHeight="1" x14ac:dyDescent="0.15">
      <c r="A39" s="22"/>
      <c r="B39" s="35"/>
      <c r="C39" s="1219" t="s">
        <v>562</v>
      </c>
      <c r="D39" s="1220"/>
      <c r="E39" s="1221"/>
      <c r="F39" s="36">
        <v>0.23</v>
      </c>
      <c r="G39" s="37">
        <v>0.16</v>
      </c>
      <c r="H39" s="37">
        <v>0.17</v>
      </c>
      <c r="I39" s="37">
        <v>0.2</v>
      </c>
      <c r="J39" s="38">
        <v>0.24</v>
      </c>
      <c r="K39" s="22"/>
      <c r="L39" s="22"/>
      <c r="M39" s="22"/>
      <c r="N39" s="22"/>
      <c r="O39" s="22"/>
      <c r="P39" s="22"/>
    </row>
    <row r="40" spans="1:16" ht="39" customHeight="1" x14ac:dyDescent="0.15">
      <c r="A40" s="22"/>
      <c r="B40" s="35"/>
      <c r="C40" s="1219" t="s">
        <v>563</v>
      </c>
      <c r="D40" s="1220"/>
      <c r="E40" s="1221"/>
      <c r="F40" s="36">
        <v>0.04</v>
      </c>
      <c r="G40" s="37">
        <v>0.08</v>
      </c>
      <c r="H40" s="37">
        <v>7.0000000000000007E-2</v>
      </c>
      <c r="I40" s="37">
        <v>7.0000000000000007E-2</v>
      </c>
      <c r="J40" s="38">
        <v>0.1</v>
      </c>
      <c r="K40" s="22"/>
      <c r="L40" s="22"/>
      <c r="M40" s="22"/>
      <c r="N40" s="22"/>
      <c r="O40" s="22"/>
      <c r="P40" s="22"/>
    </row>
    <row r="41" spans="1:16" ht="39" customHeight="1" x14ac:dyDescent="0.15">
      <c r="A41" s="22"/>
      <c r="B41" s="35"/>
      <c r="C41" s="1219" t="s">
        <v>564</v>
      </c>
      <c r="D41" s="1220"/>
      <c r="E41" s="1221"/>
      <c r="F41" s="36">
        <v>0.06</v>
      </c>
      <c r="G41" s="37">
        <v>0.06</v>
      </c>
      <c r="H41" s="37">
        <v>7.0000000000000007E-2</v>
      </c>
      <c r="I41" s="37">
        <v>7.0000000000000007E-2</v>
      </c>
      <c r="J41" s="38">
        <v>7.0000000000000007E-2</v>
      </c>
      <c r="K41" s="22"/>
      <c r="L41" s="22"/>
      <c r="M41" s="22"/>
      <c r="N41" s="22"/>
      <c r="O41" s="22"/>
      <c r="P41" s="22"/>
    </row>
    <row r="42" spans="1:16" ht="39" customHeight="1" x14ac:dyDescent="0.15">
      <c r="A42" s="22"/>
      <c r="B42" s="39"/>
      <c r="C42" s="1219" t="s">
        <v>565</v>
      </c>
      <c r="D42" s="1220"/>
      <c r="E42" s="1221"/>
      <c r="F42" s="36" t="s">
        <v>508</v>
      </c>
      <c r="G42" s="37" t="s">
        <v>508</v>
      </c>
      <c r="H42" s="37" t="s">
        <v>508</v>
      </c>
      <c r="I42" s="37" t="s">
        <v>508</v>
      </c>
      <c r="J42" s="38" t="s">
        <v>508</v>
      </c>
      <c r="K42" s="22"/>
      <c r="L42" s="22"/>
      <c r="M42" s="22"/>
      <c r="N42" s="22"/>
      <c r="O42" s="22"/>
      <c r="P42" s="22"/>
    </row>
    <row r="43" spans="1:16" ht="39" customHeight="1" thickBot="1" x14ac:dyDescent="0.2">
      <c r="A43" s="22"/>
      <c r="B43" s="40"/>
      <c r="C43" s="1222" t="s">
        <v>566</v>
      </c>
      <c r="D43" s="1223"/>
      <c r="E43" s="1224"/>
      <c r="F43" s="41">
        <v>0.01</v>
      </c>
      <c r="G43" s="42">
        <v>0.01</v>
      </c>
      <c r="H43" s="42">
        <v>0.01</v>
      </c>
      <c r="I43" s="42">
        <v>0.02</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5HPhrG5IVIE8uwnDBon64IH2MxHHJzqkLJcfEQCvnnLzH4y8FBZTbn39ILCn5jBdn8Xg4C3wodN2wAc6csNbA==" saltValue="RIwPLVqzdrifTVGPw2aZ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689</v>
      </c>
      <c r="L45" s="60">
        <v>604</v>
      </c>
      <c r="M45" s="60">
        <v>560</v>
      </c>
      <c r="N45" s="60">
        <v>535</v>
      </c>
      <c r="O45" s="61">
        <v>553</v>
      </c>
      <c r="P45" s="48"/>
      <c r="Q45" s="48"/>
      <c r="R45" s="48"/>
      <c r="S45" s="48"/>
      <c r="T45" s="48"/>
      <c r="U45" s="48"/>
    </row>
    <row r="46" spans="1:21" ht="30.75" customHeight="1" x14ac:dyDescent="0.15">
      <c r="A46" s="48"/>
      <c r="B46" s="1237"/>
      <c r="C46" s="1238"/>
      <c r="D46" s="62"/>
      <c r="E46" s="1229" t="s">
        <v>12</v>
      </c>
      <c r="F46" s="1229"/>
      <c r="G46" s="1229"/>
      <c r="H46" s="1229"/>
      <c r="I46" s="1229"/>
      <c r="J46" s="1230"/>
      <c r="K46" s="63" t="s">
        <v>508</v>
      </c>
      <c r="L46" s="64" t="s">
        <v>508</v>
      </c>
      <c r="M46" s="64" t="s">
        <v>508</v>
      </c>
      <c r="N46" s="64" t="s">
        <v>508</v>
      </c>
      <c r="O46" s="65" t="s">
        <v>508</v>
      </c>
      <c r="P46" s="48"/>
      <c r="Q46" s="48"/>
      <c r="R46" s="48"/>
      <c r="S46" s="48"/>
      <c r="T46" s="48"/>
      <c r="U46" s="48"/>
    </row>
    <row r="47" spans="1:21" ht="30.75" customHeight="1" x14ac:dyDescent="0.15">
      <c r="A47" s="48"/>
      <c r="B47" s="1237"/>
      <c r="C47" s="1238"/>
      <c r="D47" s="62"/>
      <c r="E47" s="1229" t="s">
        <v>13</v>
      </c>
      <c r="F47" s="1229"/>
      <c r="G47" s="1229"/>
      <c r="H47" s="1229"/>
      <c r="I47" s="1229"/>
      <c r="J47" s="1230"/>
      <c r="K47" s="63" t="s">
        <v>508</v>
      </c>
      <c r="L47" s="64" t="s">
        <v>508</v>
      </c>
      <c r="M47" s="64" t="s">
        <v>508</v>
      </c>
      <c r="N47" s="64" t="s">
        <v>508</v>
      </c>
      <c r="O47" s="65" t="s">
        <v>508</v>
      </c>
      <c r="P47" s="48"/>
      <c r="Q47" s="48"/>
      <c r="R47" s="48"/>
      <c r="S47" s="48"/>
      <c r="T47" s="48"/>
      <c r="U47" s="48"/>
    </row>
    <row r="48" spans="1:21" ht="30.75" customHeight="1" x14ac:dyDescent="0.15">
      <c r="A48" s="48"/>
      <c r="B48" s="1237"/>
      <c r="C48" s="1238"/>
      <c r="D48" s="62"/>
      <c r="E48" s="1229" t="s">
        <v>14</v>
      </c>
      <c r="F48" s="1229"/>
      <c r="G48" s="1229"/>
      <c r="H48" s="1229"/>
      <c r="I48" s="1229"/>
      <c r="J48" s="1230"/>
      <c r="K48" s="63">
        <v>277</v>
      </c>
      <c r="L48" s="64">
        <v>277</v>
      </c>
      <c r="M48" s="64">
        <v>290</v>
      </c>
      <c r="N48" s="64">
        <v>292</v>
      </c>
      <c r="O48" s="65">
        <v>305</v>
      </c>
      <c r="P48" s="48"/>
      <c r="Q48" s="48"/>
      <c r="R48" s="48"/>
      <c r="S48" s="48"/>
      <c r="T48" s="48"/>
      <c r="U48" s="48"/>
    </row>
    <row r="49" spans="1:21" ht="30.75" customHeight="1" x14ac:dyDescent="0.15">
      <c r="A49" s="48"/>
      <c r="B49" s="1237"/>
      <c r="C49" s="1238"/>
      <c r="D49" s="62"/>
      <c r="E49" s="1229" t="s">
        <v>15</v>
      </c>
      <c r="F49" s="1229"/>
      <c r="G49" s="1229"/>
      <c r="H49" s="1229"/>
      <c r="I49" s="1229"/>
      <c r="J49" s="1230"/>
      <c r="K49" s="63">
        <v>122</v>
      </c>
      <c r="L49" s="64">
        <v>67</v>
      </c>
      <c r="M49" s="64">
        <v>51</v>
      </c>
      <c r="N49" s="64">
        <v>19</v>
      </c>
      <c r="O49" s="65">
        <v>18</v>
      </c>
      <c r="P49" s="48"/>
      <c r="Q49" s="48"/>
      <c r="R49" s="48"/>
      <c r="S49" s="48"/>
      <c r="T49" s="48"/>
      <c r="U49" s="48"/>
    </row>
    <row r="50" spans="1:21" ht="30.75" customHeight="1" x14ac:dyDescent="0.15">
      <c r="A50" s="48"/>
      <c r="B50" s="1237"/>
      <c r="C50" s="1238"/>
      <c r="D50" s="62"/>
      <c r="E50" s="1229" t="s">
        <v>16</v>
      </c>
      <c r="F50" s="1229"/>
      <c r="G50" s="1229"/>
      <c r="H50" s="1229"/>
      <c r="I50" s="1229"/>
      <c r="J50" s="1230"/>
      <c r="K50" s="63">
        <v>48</v>
      </c>
      <c r="L50" s="64">
        <v>44</v>
      </c>
      <c r="M50" s="64">
        <v>39</v>
      </c>
      <c r="N50" s="64">
        <v>33</v>
      </c>
      <c r="O50" s="65">
        <v>25</v>
      </c>
      <c r="P50" s="48"/>
      <c r="Q50" s="48"/>
      <c r="R50" s="48"/>
      <c r="S50" s="48"/>
      <c r="T50" s="48"/>
      <c r="U50" s="48"/>
    </row>
    <row r="51" spans="1:21" ht="30.75" customHeight="1" x14ac:dyDescent="0.15">
      <c r="A51" s="48"/>
      <c r="B51" s="1239"/>
      <c r="C51" s="1240"/>
      <c r="D51" s="66"/>
      <c r="E51" s="1229" t="s">
        <v>17</v>
      </c>
      <c r="F51" s="1229"/>
      <c r="G51" s="1229"/>
      <c r="H51" s="1229"/>
      <c r="I51" s="1229"/>
      <c r="J51" s="1230"/>
      <c r="K51" s="63">
        <v>0</v>
      </c>
      <c r="L51" s="64" t="s">
        <v>508</v>
      </c>
      <c r="M51" s="64" t="s">
        <v>508</v>
      </c>
      <c r="N51" s="64">
        <v>0</v>
      </c>
      <c r="O51" s="65" t="s">
        <v>508</v>
      </c>
      <c r="P51" s="48"/>
      <c r="Q51" s="48"/>
      <c r="R51" s="48"/>
      <c r="S51" s="48"/>
      <c r="T51" s="48"/>
      <c r="U51" s="48"/>
    </row>
    <row r="52" spans="1:21" ht="30.75" customHeight="1" x14ac:dyDescent="0.15">
      <c r="A52" s="48"/>
      <c r="B52" s="1227" t="s">
        <v>18</v>
      </c>
      <c r="C52" s="1228"/>
      <c r="D52" s="66"/>
      <c r="E52" s="1229" t="s">
        <v>19</v>
      </c>
      <c r="F52" s="1229"/>
      <c r="G52" s="1229"/>
      <c r="H52" s="1229"/>
      <c r="I52" s="1229"/>
      <c r="J52" s="1230"/>
      <c r="K52" s="63">
        <v>576</v>
      </c>
      <c r="L52" s="64">
        <v>592</v>
      </c>
      <c r="M52" s="64">
        <v>581</v>
      </c>
      <c r="N52" s="64">
        <v>572</v>
      </c>
      <c r="O52" s="65">
        <v>585</v>
      </c>
      <c r="P52" s="48"/>
      <c r="Q52" s="48"/>
      <c r="R52" s="48"/>
      <c r="S52" s="48"/>
      <c r="T52" s="48"/>
      <c r="U52" s="48"/>
    </row>
    <row r="53" spans="1:21" ht="30.75" customHeight="1" thickBot="1" x14ac:dyDescent="0.2">
      <c r="A53" s="48"/>
      <c r="B53" s="1231" t="s">
        <v>20</v>
      </c>
      <c r="C53" s="1232"/>
      <c r="D53" s="67"/>
      <c r="E53" s="1233" t="s">
        <v>21</v>
      </c>
      <c r="F53" s="1233"/>
      <c r="G53" s="1233"/>
      <c r="H53" s="1233"/>
      <c r="I53" s="1233"/>
      <c r="J53" s="1234"/>
      <c r="K53" s="68">
        <v>560</v>
      </c>
      <c r="L53" s="69">
        <v>400</v>
      </c>
      <c r="M53" s="69">
        <v>359</v>
      </c>
      <c r="N53" s="69">
        <v>307</v>
      </c>
      <c r="O53" s="70">
        <v>316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9RB+rjbJfdis7OOFtU277NpPDBsUrh0SXDWZeTsLYgiEzIpPVZAF34ycJriKPSwXMHQ5xD55s2FZNIVHjDF0A==" saltValue="MbYRLJcp+WLXaxGikRZOV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zoomScale="75" zoomScaleNormal="100" zoomScaleSheetLayoutView="75"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551</v>
      </c>
      <c r="J40" s="79" t="s">
        <v>552</v>
      </c>
      <c r="K40" s="79" t="s">
        <v>553</v>
      </c>
      <c r="L40" s="79" t="s">
        <v>554</v>
      </c>
      <c r="M40" s="80" t="s">
        <v>555</v>
      </c>
    </row>
    <row r="41" spans="2:13" ht="27.75" customHeight="1" x14ac:dyDescent="0.15">
      <c r="B41" s="1243" t="s">
        <v>23</v>
      </c>
      <c r="C41" s="1244"/>
      <c r="D41" s="81"/>
      <c r="E41" s="1249" t="s">
        <v>24</v>
      </c>
      <c r="F41" s="1249"/>
      <c r="G41" s="1249"/>
      <c r="H41" s="1250"/>
      <c r="I41" s="82">
        <v>6309</v>
      </c>
      <c r="J41" s="83">
        <v>6709</v>
      </c>
      <c r="K41" s="83">
        <v>6881</v>
      </c>
      <c r="L41" s="83">
        <v>7289</v>
      </c>
      <c r="M41" s="84">
        <v>7117</v>
      </c>
    </row>
    <row r="42" spans="2:13" ht="27.75" customHeight="1" x14ac:dyDescent="0.15">
      <c r="B42" s="1245"/>
      <c r="C42" s="1246"/>
      <c r="D42" s="85"/>
      <c r="E42" s="1251" t="s">
        <v>25</v>
      </c>
      <c r="F42" s="1251"/>
      <c r="G42" s="1251"/>
      <c r="H42" s="1252"/>
      <c r="I42" s="86">
        <v>533</v>
      </c>
      <c r="J42" s="87">
        <v>488</v>
      </c>
      <c r="K42" s="87">
        <v>448</v>
      </c>
      <c r="L42" s="87">
        <v>390</v>
      </c>
      <c r="M42" s="88">
        <v>361</v>
      </c>
    </row>
    <row r="43" spans="2:13" ht="27.75" customHeight="1" x14ac:dyDescent="0.15">
      <c r="B43" s="1245"/>
      <c r="C43" s="1246"/>
      <c r="D43" s="85"/>
      <c r="E43" s="1251" t="s">
        <v>26</v>
      </c>
      <c r="F43" s="1251"/>
      <c r="G43" s="1251"/>
      <c r="H43" s="1252"/>
      <c r="I43" s="86">
        <v>4752</v>
      </c>
      <c r="J43" s="87">
        <v>4808</v>
      </c>
      <c r="K43" s="87">
        <v>4915</v>
      </c>
      <c r="L43" s="87">
        <v>4892</v>
      </c>
      <c r="M43" s="88">
        <v>5032</v>
      </c>
    </row>
    <row r="44" spans="2:13" ht="27.75" customHeight="1" x14ac:dyDescent="0.15">
      <c r="B44" s="1245"/>
      <c r="C44" s="1246"/>
      <c r="D44" s="85"/>
      <c r="E44" s="1251" t="s">
        <v>27</v>
      </c>
      <c r="F44" s="1251"/>
      <c r="G44" s="1251"/>
      <c r="H44" s="1252"/>
      <c r="I44" s="86">
        <v>162</v>
      </c>
      <c r="J44" s="87">
        <v>122</v>
      </c>
      <c r="K44" s="87">
        <v>98</v>
      </c>
      <c r="L44" s="87">
        <v>87</v>
      </c>
      <c r="M44" s="88">
        <v>78</v>
      </c>
    </row>
    <row r="45" spans="2:13" ht="27.75" customHeight="1" x14ac:dyDescent="0.15">
      <c r="B45" s="1245"/>
      <c r="C45" s="1246"/>
      <c r="D45" s="85"/>
      <c r="E45" s="1251" t="s">
        <v>28</v>
      </c>
      <c r="F45" s="1251"/>
      <c r="G45" s="1251"/>
      <c r="H45" s="1252"/>
      <c r="I45" s="86">
        <v>1565</v>
      </c>
      <c r="J45" s="87">
        <v>1417</v>
      </c>
      <c r="K45" s="87">
        <v>1338</v>
      </c>
      <c r="L45" s="87">
        <v>1323</v>
      </c>
      <c r="M45" s="88">
        <v>1323</v>
      </c>
    </row>
    <row r="46" spans="2:13" ht="27.75" customHeight="1" x14ac:dyDescent="0.15">
      <c r="B46" s="1245"/>
      <c r="C46" s="1246"/>
      <c r="D46" s="89"/>
      <c r="E46" s="1251" t="s">
        <v>29</v>
      </c>
      <c r="F46" s="1251"/>
      <c r="G46" s="1251"/>
      <c r="H46" s="1252"/>
      <c r="I46" s="86" t="s">
        <v>508</v>
      </c>
      <c r="J46" s="87">
        <v>3</v>
      </c>
      <c r="K46" s="87">
        <v>1</v>
      </c>
      <c r="L46" s="87" t="s">
        <v>508</v>
      </c>
      <c r="M46" s="88" t="s">
        <v>508</v>
      </c>
    </row>
    <row r="47" spans="2:13" ht="27.75" customHeight="1" x14ac:dyDescent="0.15">
      <c r="B47" s="1245"/>
      <c r="C47" s="1246"/>
      <c r="D47" s="90"/>
      <c r="E47" s="1253" t="s">
        <v>30</v>
      </c>
      <c r="F47" s="1254"/>
      <c r="G47" s="1254"/>
      <c r="H47" s="1255"/>
      <c r="I47" s="86" t="s">
        <v>508</v>
      </c>
      <c r="J47" s="87" t="s">
        <v>508</v>
      </c>
      <c r="K47" s="87" t="s">
        <v>508</v>
      </c>
      <c r="L47" s="87" t="s">
        <v>508</v>
      </c>
      <c r="M47" s="88" t="s">
        <v>508</v>
      </c>
    </row>
    <row r="48" spans="2:13" ht="27.75" customHeight="1" x14ac:dyDescent="0.15">
      <c r="B48" s="1245"/>
      <c r="C48" s="1246"/>
      <c r="D48" s="85"/>
      <c r="E48" s="1251" t="s">
        <v>31</v>
      </c>
      <c r="F48" s="1251"/>
      <c r="G48" s="1251"/>
      <c r="H48" s="1252"/>
      <c r="I48" s="86" t="s">
        <v>508</v>
      </c>
      <c r="J48" s="87" t="s">
        <v>508</v>
      </c>
      <c r="K48" s="87" t="s">
        <v>508</v>
      </c>
      <c r="L48" s="87" t="s">
        <v>508</v>
      </c>
      <c r="M48" s="88" t="s">
        <v>508</v>
      </c>
    </row>
    <row r="49" spans="2:13" ht="27.75" customHeight="1" x14ac:dyDescent="0.15">
      <c r="B49" s="1247"/>
      <c r="C49" s="1248"/>
      <c r="D49" s="85"/>
      <c r="E49" s="1251" t="s">
        <v>32</v>
      </c>
      <c r="F49" s="1251"/>
      <c r="G49" s="1251"/>
      <c r="H49" s="1252"/>
      <c r="I49" s="86" t="s">
        <v>508</v>
      </c>
      <c r="J49" s="87" t="s">
        <v>508</v>
      </c>
      <c r="K49" s="87" t="s">
        <v>508</v>
      </c>
      <c r="L49" s="87" t="s">
        <v>508</v>
      </c>
      <c r="M49" s="88" t="s">
        <v>508</v>
      </c>
    </row>
    <row r="50" spans="2:13" ht="27.75" customHeight="1" x14ac:dyDescent="0.15">
      <c r="B50" s="1256" t="s">
        <v>33</v>
      </c>
      <c r="C50" s="1257"/>
      <c r="D50" s="91"/>
      <c r="E50" s="1251" t="s">
        <v>34</v>
      </c>
      <c r="F50" s="1251"/>
      <c r="G50" s="1251"/>
      <c r="H50" s="1252"/>
      <c r="I50" s="86">
        <v>2613</v>
      </c>
      <c r="J50" s="87">
        <v>2588</v>
      </c>
      <c r="K50" s="87">
        <v>2826</v>
      </c>
      <c r="L50" s="87">
        <v>2544</v>
      </c>
      <c r="M50" s="88">
        <v>2859</v>
      </c>
    </row>
    <row r="51" spans="2:13" ht="27.75" customHeight="1" x14ac:dyDescent="0.15">
      <c r="B51" s="1245"/>
      <c r="C51" s="1246"/>
      <c r="D51" s="85"/>
      <c r="E51" s="1251" t="s">
        <v>35</v>
      </c>
      <c r="F51" s="1251"/>
      <c r="G51" s="1251"/>
      <c r="H51" s="1252"/>
      <c r="I51" s="86">
        <v>1</v>
      </c>
      <c r="J51" s="87">
        <v>1</v>
      </c>
      <c r="K51" s="87">
        <v>0</v>
      </c>
      <c r="L51" s="87">
        <v>0</v>
      </c>
      <c r="M51" s="88">
        <v>0</v>
      </c>
    </row>
    <row r="52" spans="2:13" ht="27.75" customHeight="1" x14ac:dyDescent="0.15">
      <c r="B52" s="1247"/>
      <c r="C52" s="1248"/>
      <c r="D52" s="85"/>
      <c r="E52" s="1251" t="s">
        <v>36</v>
      </c>
      <c r="F52" s="1251"/>
      <c r="G52" s="1251"/>
      <c r="H52" s="1252"/>
      <c r="I52" s="86">
        <v>7359</v>
      </c>
      <c r="J52" s="87">
        <v>7741</v>
      </c>
      <c r="K52" s="87">
        <v>7966</v>
      </c>
      <c r="L52" s="87">
        <v>8061</v>
      </c>
      <c r="M52" s="88">
        <v>8013</v>
      </c>
    </row>
    <row r="53" spans="2:13" ht="27.75" customHeight="1" thickBot="1" x14ac:dyDescent="0.2">
      <c r="B53" s="1258" t="s">
        <v>37</v>
      </c>
      <c r="C53" s="1259"/>
      <c r="D53" s="92"/>
      <c r="E53" s="1260" t="s">
        <v>38</v>
      </c>
      <c r="F53" s="1260"/>
      <c r="G53" s="1260"/>
      <c r="H53" s="1261"/>
      <c r="I53" s="93">
        <v>3348</v>
      </c>
      <c r="J53" s="94">
        <v>3216</v>
      </c>
      <c r="K53" s="94">
        <v>2889</v>
      </c>
      <c r="L53" s="94">
        <v>3377</v>
      </c>
      <c r="M53" s="95">
        <v>3037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tpUhD3UnY9rfIsUmfsODq3Ih4XCXdTJDntVY/Pg/KCi0ISg+gb1kblmJhfPMNN6/opykjjDRC8oAVeH8zU+bA==" saltValue="T45NIN26niv0bMwvyVWu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70" t="s">
        <v>41</v>
      </c>
      <c r="D55" s="1270"/>
      <c r="E55" s="1271"/>
      <c r="F55" s="107">
        <v>914</v>
      </c>
      <c r="G55" s="107">
        <v>909</v>
      </c>
      <c r="H55" s="108">
        <v>909</v>
      </c>
    </row>
    <row r="56" spans="2:8" ht="52.5" customHeight="1" x14ac:dyDescent="0.15">
      <c r="B56" s="109"/>
      <c r="C56" s="1272" t="s">
        <v>42</v>
      </c>
      <c r="D56" s="1272"/>
      <c r="E56" s="1273"/>
      <c r="F56" s="110">
        <v>164</v>
      </c>
      <c r="G56" s="110">
        <v>164</v>
      </c>
      <c r="H56" s="111">
        <v>164</v>
      </c>
    </row>
    <row r="57" spans="2:8" ht="53.25" customHeight="1" x14ac:dyDescent="0.15">
      <c r="B57" s="109"/>
      <c r="C57" s="1274" t="s">
        <v>43</v>
      </c>
      <c r="D57" s="1274"/>
      <c r="E57" s="1275"/>
      <c r="F57" s="112">
        <v>1332</v>
      </c>
      <c r="G57" s="112">
        <v>1188</v>
      </c>
      <c r="H57" s="113">
        <v>1291</v>
      </c>
    </row>
    <row r="58" spans="2:8" ht="45.75" customHeight="1" x14ac:dyDescent="0.15">
      <c r="B58" s="114"/>
      <c r="C58" s="1262" t="s">
        <v>591</v>
      </c>
      <c r="D58" s="1263"/>
      <c r="E58" s="1264"/>
      <c r="F58" s="115">
        <v>596</v>
      </c>
      <c r="G58" s="115">
        <v>615</v>
      </c>
      <c r="H58" s="365">
        <v>649</v>
      </c>
    </row>
    <row r="59" spans="2:8" ht="45.75" customHeight="1" x14ac:dyDescent="0.15">
      <c r="B59" s="114"/>
      <c r="C59" s="1262" t="s">
        <v>592</v>
      </c>
      <c r="D59" s="1263"/>
      <c r="E59" s="1264"/>
      <c r="F59" s="115">
        <v>514</v>
      </c>
      <c r="G59" s="115">
        <v>351</v>
      </c>
      <c r="H59" s="365">
        <v>420</v>
      </c>
    </row>
    <row r="60" spans="2:8" ht="45.75" customHeight="1" x14ac:dyDescent="0.15">
      <c r="B60" s="114"/>
      <c r="C60" s="1262" t="s">
        <v>593</v>
      </c>
      <c r="D60" s="1263"/>
      <c r="E60" s="1264"/>
      <c r="F60" s="115">
        <v>120</v>
      </c>
      <c r="G60" s="115">
        <v>120</v>
      </c>
      <c r="H60" s="116">
        <v>120</v>
      </c>
    </row>
    <row r="61" spans="2:8" ht="45.75" customHeight="1" x14ac:dyDescent="0.15">
      <c r="B61" s="114"/>
      <c r="C61" s="1262" t="s">
        <v>594</v>
      </c>
      <c r="D61" s="1263"/>
      <c r="E61" s="1264"/>
      <c r="F61" s="115">
        <v>100</v>
      </c>
      <c r="G61" s="115">
        <v>100</v>
      </c>
      <c r="H61" s="116">
        <v>100</v>
      </c>
    </row>
    <row r="62" spans="2:8" ht="45.75" customHeight="1" thickBot="1" x14ac:dyDescent="0.2">
      <c r="B62" s="117"/>
      <c r="C62" s="1265" t="s">
        <v>595</v>
      </c>
      <c r="D62" s="1266"/>
      <c r="E62" s="1267"/>
      <c r="F62" s="118">
        <v>2</v>
      </c>
      <c r="G62" s="118">
        <v>2</v>
      </c>
      <c r="H62" s="119">
        <v>2</v>
      </c>
    </row>
    <row r="63" spans="2:8" ht="52.5" customHeight="1" thickBot="1" x14ac:dyDescent="0.2">
      <c r="B63" s="120"/>
      <c r="C63" s="1268" t="s">
        <v>44</v>
      </c>
      <c r="D63" s="1268"/>
      <c r="E63" s="1269"/>
      <c r="F63" s="121">
        <v>2410</v>
      </c>
      <c r="G63" s="121">
        <v>2261</v>
      </c>
      <c r="H63" s="122">
        <v>2364</v>
      </c>
    </row>
    <row r="64" spans="2:8" ht="15" customHeight="1" x14ac:dyDescent="0.15"/>
    <row r="65" ht="0" hidden="1" customHeight="1" x14ac:dyDescent="0.15"/>
    <row r="66" ht="0" hidden="1" customHeight="1" x14ac:dyDescent="0.15"/>
  </sheetData>
  <sheetProtection algorithmName="SHA-512" hashValue="QLz9pcFRNRP1eIjUjUnSq24UBEypgwk9SvMxN7vcq3BxVFLmDqxLbJuEU6E15E+gpCSjiwBrJyRzRernomrQPw==" saltValue="t8oPCNWXiZt/VbwsJVBR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68" customWidth="1"/>
    <col min="2" max="107" width="2.5" style="368" customWidth="1"/>
    <col min="108" max="108" width="6.125" style="376" customWidth="1"/>
    <col min="109" max="109" width="5.875" style="375" customWidth="1"/>
    <col min="110" max="110" width="19.125" style="368" hidden="1"/>
    <col min="111" max="115" width="12.625" style="368" hidden="1"/>
    <col min="116" max="349" width="8.625" style="368" hidden="1"/>
    <col min="350" max="355" width="14.875" style="368" hidden="1"/>
    <col min="356" max="357" width="15.875" style="368" hidden="1"/>
    <col min="358" max="363" width="16.125" style="368" hidden="1"/>
    <col min="364" max="364" width="6.125" style="368" hidden="1"/>
    <col min="365" max="365" width="3" style="368" hidden="1"/>
    <col min="366" max="605" width="8.625" style="368" hidden="1"/>
    <col min="606" max="611" width="14.875" style="368" hidden="1"/>
    <col min="612" max="613" width="15.875" style="368" hidden="1"/>
    <col min="614" max="619" width="16.125" style="368" hidden="1"/>
    <col min="620" max="620" width="6.125" style="368" hidden="1"/>
    <col min="621" max="621" width="3" style="368" hidden="1"/>
    <col min="622" max="861" width="8.625" style="368" hidden="1"/>
    <col min="862" max="867" width="14.875" style="368" hidden="1"/>
    <col min="868" max="869" width="15.875" style="368" hidden="1"/>
    <col min="870" max="875" width="16.125" style="368" hidden="1"/>
    <col min="876" max="876" width="6.125" style="368" hidden="1"/>
    <col min="877" max="877" width="3" style="368" hidden="1"/>
    <col min="878" max="1117" width="8.625" style="368" hidden="1"/>
    <col min="1118" max="1123" width="14.875" style="368" hidden="1"/>
    <col min="1124" max="1125" width="15.875" style="368" hidden="1"/>
    <col min="1126" max="1131" width="16.125" style="368" hidden="1"/>
    <col min="1132" max="1132" width="6.125" style="368" hidden="1"/>
    <col min="1133" max="1133" width="3" style="368" hidden="1"/>
    <col min="1134" max="1373" width="8.625" style="368" hidden="1"/>
    <col min="1374" max="1379" width="14.875" style="368" hidden="1"/>
    <col min="1380" max="1381" width="15.875" style="368" hidden="1"/>
    <col min="1382" max="1387" width="16.125" style="368" hidden="1"/>
    <col min="1388" max="1388" width="6.125" style="368" hidden="1"/>
    <col min="1389" max="1389" width="3" style="368" hidden="1"/>
    <col min="1390" max="1629" width="8.625" style="368" hidden="1"/>
    <col min="1630" max="1635" width="14.875" style="368" hidden="1"/>
    <col min="1636" max="1637" width="15.875" style="368" hidden="1"/>
    <col min="1638" max="1643" width="16.125" style="368" hidden="1"/>
    <col min="1644" max="1644" width="6.125" style="368" hidden="1"/>
    <col min="1645" max="1645" width="3" style="368" hidden="1"/>
    <col min="1646" max="1885" width="8.625" style="368" hidden="1"/>
    <col min="1886" max="1891" width="14.875" style="368" hidden="1"/>
    <col min="1892" max="1893" width="15.875" style="368" hidden="1"/>
    <col min="1894" max="1899" width="16.125" style="368" hidden="1"/>
    <col min="1900" max="1900" width="6.125" style="368" hidden="1"/>
    <col min="1901" max="1901" width="3" style="368" hidden="1"/>
    <col min="1902" max="2141" width="8.625" style="368" hidden="1"/>
    <col min="2142" max="2147" width="14.875" style="368" hidden="1"/>
    <col min="2148" max="2149" width="15.875" style="368" hidden="1"/>
    <col min="2150" max="2155" width="16.125" style="368" hidden="1"/>
    <col min="2156" max="2156" width="6.125" style="368" hidden="1"/>
    <col min="2157" max="2157" width="3" style="368" hidden="1"/>
    <col min="2158" max="2397" width="8.625" style="368" hidden="1"/>
    <col min="2398" max="2403" width="14.875" style="368" hidden="1"/>
    <col min="2404" max="2405" width="15.875" style="368" hidden="1"/>
    <col min="2406" max="2411" width="16.125" style="368" hidden="1"/>
    <col min="2412" max="2412" width="6.125" style="368" hidden="1"/>
    <col min="2413" max="2413" width="3" style="368" hidden="1"/>
    <col min="2414" max="2653" width="8.625" style="368" hidden="1"/>
    <col min="2654" max="2659" width="14.875" style="368" hidden="1"/>
    <col min="2660" max="2661" width="15.875" style="368" hidden="1"/>
    <col min="2662" max="2667" width="16.125" style="368" hidden="1"/>
    <col min="2668" max="2668" width="6.125" style="368" hidden="1"/>
    <col min="2669" max="2669" width="3" style="368" hidden="1"/>
    <col min="2670" max="2909" width="8.625" style="368" hidden="1"/>
    <col min="2910" max="2915" width="14.875" style="368" hidden="1"/>
    <col min="2916" max="2917" width="15.875" style="368" hidden="1"/>
    <col min="2918" max="2923" width="16.125" style="368" hidden="1"/>
    <col min="2924" max="2924" width="6.125" style="368" hidden="1"/>
    <col min="2925" max="2925" width="3" style="368" hidden="1"/>
    <col min="2926" max="3165" width="8.625" style="368" hidden="1"/>
    <col min="3166" max="3171" width="14.875" style="368" hidden="1"/>
    <col min="3172" max="3173" width="15.875" style="368" hidden="1"/>
    <col min="3174" max="3179" width="16.125" style="368" hidden="1"/>
    <col min="3180" max="3180" width="6.125" style="368" hidden="1"/>
    <col min="3181" max="3181" width="3" style="368" hidden="1"/>
    <col min="3182" max="3421" width="8.625" style="368" hidden="1"/>
    <col min="3422" max="3427" width="14.875" style="368" hidden="1"/>
    <col min="3428" max="3429" width="15.875" style="368" hidden="1"/>
    <col min="3430" max="3435" width="16.125" style="368" hidden="1"/>
    <col min="3436" max="3436" width="6.125" style="368" hidden="1"/>
    <col min="3437" max="3437" width="3" style="368" hidden="1"/>
    <col min="3438" max="3677" width="8.625" style="368" hidden="1"/>
    <col min="3678" max="3683" width="14.875" style="368" hidden="1"/>
    <col min="3684" max="3685" width="15.875" style="368" hidden="1"/>
    <col min="3686" max="3691" width="16.125" style="368" hidden="1"/>
    <col min="3692" max="3692" width="6.125" style="368" hidden="1"/>
    <col min="3693" max="3693" width="3" style="368" hidden="1"/>
    <col min="3694" max="3933" width="8.625" style="368" hidden="1"/>
    <col min="3934" max="3939" width="14.875" style="368" hidden="1"/>
    <col min="3940" max="3941" width="15.875" style="368" hidden="1"/>
    <col min="3942" max="3947" width="16.125" style="368" hidden="1"/>
    <col min="3948" max="3948" width="6.125" style="368" hidden="1"/>
    <col min="3949" max="3949" width="3" style="368" hidden="1"/>
    <col min="3950" max="4189" width="8.625" style="368" hidden="1"/>
    <col min="4190" max="4195" width="14.875" style="368" hidden="1"/>
    <col min="4196" max="4197" width="15.875" style="368" hidden="1"/>
    <col min="4198" max="4203" width="16.125" style="368" hidden="1"/>
    <col min="4204" max="4204" width="6.125" style="368" hidden="1"/>
    <col min="4205" max="4205" width="3" style="368" hidden="1"/>
    <col min="4206" max="4445" width="8.625" style="368" hidden="1"/>
    <col min="4446" max="4451" width="14.875" style="368" hidden="1"/>
    <col min="4452" max="4453" width="15.875" style="368" hidden="1"/>
    <col min="4454" max="4459" width="16.125" style="368" hidden="1"/>
    <col min="4460" max="4460" width="6.125" style="368" hidden="1"/>
    <col min="4461" max="4461" width="3" style="368" hidden="1"/>
    <col min="4462" max="4701" width="8.625" style="368" hidden="1"/>
    <col min="4702" max="4707" width="14.875" style="368" hidden="1"/>
    <col min="4708" max="4709" width="15.875" style="368" hidden="1"/>
    <col min="4710" max="4715" width="16.125" style="368" hidden="1"/>
    <col min="4716" max="4716" width="6.125" style="368" hidden="1"/>
    <col min="4717" max="4717" width="3" style="368" hidden="1"/>
    <col min="4718" max="4957" width="8.625" style="368" hidden="1"/>
    <col min="4958" max="4963" width="14.875" style="368" hidden="1"/>
    <col min="4964" max="4965" width="15.875" style="368" hidden="1"/>
    <col min="4966" max="4971" width="16.125" style="368" hidden="1"/>
    <col min="4972" max="4972" width="6.125" style="368" hidden="1"/>
    <col min="4973" max="4973" width="3" style="368" hidden="1"/>
    <col min="4974" max="5213" width="8.625" style="368" hidden="1"/>
    <col min="5214" max="5219" width="14.875" style="368" hidden="1"/>
    <col min="5220" max="5221" width="15.875" style="368" hidden="1"/>
    <col min="5222" max="5227" width="16.125" style="368" hidden="1"/>
    <col min="5228" max="5228" width="6.125" style="368" hidden="1"/>
    <col min="5229" max="5229" width="3" style="368" hidden="1"/>
    <col min="5230" max="5469" width="8.625" style="368" hidden="1"/>
    <col min="5470" max="5475" width="14.875" style="368" hidden="1"/>
    <col min="5476" max="5477" width="15.875" style="368" hidden="1"/>
    <col min="5478" max="5483" width="16.125" style="368" hidden="1"/>
    <col min="5484" max="5484" width="6.125" style="368" hidden="1"/>
    <col min="5485" max="5485" width="3" style="368" hidden="1"/>
    <col min="5486" max="5725" width="8.625" style="368" hidden="1"/>
    <col min="5726" max="5731" width="14.875" style="368" hidden="1"/>
    <col min="5732" max="5733" width="15.875" style="368" hidden="1"/>
    <col min="5734" max="5739" width="16.125" style="368" hidden="1"/>
    <col min="5740" max="5740" width="6.125" style="368" hidden="1"/>
    <col min="5741" max="5741" width="3" style="368" hidden="1"/>
    <col min="5742" max="5981" width="8.625" style="368" hidden="1"/>
    <col min="5982" max="5987" width="14.875" style="368" hidden="1"/>
    <col min="5988" max="5989" width="15.875" style="368" hidden="1"/>
    <col min="5990" max="5995" width="16.125" style="368" hidden="1"/>
    <col min="5996" max="5996" width="6.125" style="368" hidden="1"/>
    <col min="5997" max="5997" width="3" style="368" hidden="1"/>
    <col min="5998" max="6237" width="8.625" style="368" hidden="1"/>
    <col min="6238" max="6243" width="14.875" style="368" hidden="1"/>
    <col min="6244" max="6245" width="15.875" style="368" hidden="1"/>
    <col min="6246" max="6251" width="16.125" style="368" hidden="1"/>
    <col min="6252" max="6252" width="6.125" style="368" hidden="1"/>
    <col min="6253" max="6253" width="3" style="368" hidden="1"/>
    <col min="6254" max="6493" width="8.625" style="368" hidden="1"/>
    <col min="6494" max="6499" width="14.875" style="368" hidden="1"/>
    <col min="6500" max="6501" width="15.875" style="368" hidden="1"/>
    <col min="6502" max="6507" width="16.125" style="368" hidden="1"/>
    <col min="6508" max="6508" width="6.125" style="368" hidden="1"/>
    <col min="6509" max="6509" width="3" style="368" hidden="1"/>
    <col min="6510" max="6749" width="8.625" style="368" hidden="1"/>
    <col min="6750" max="6755" width="14.875" style="368" hidden="1"/>
    <col min="6756" max="6757" width="15.875" style="368" hidden="1"/>
    <col min="6758" max="6763" width="16.125" style="368" hidden="1"/>
    <col min="6764" max="6764" width="6.125" style="368" hidden="1"/>
    <col min="6765" max="6765" width="3" style="368" hidden="1"/>
    <col min="6766" max="7005" width="8.625" style="368" hidden="1"/>
    <col min="7006" max="7011" width="14.875" style="368" hidden="1"/>
    <col min="7012" max="7013" width="15.875" style="368" hidden="1"/>
    <col min="7014" max="7019" width="16.125" style="368" hidden="1"/>
    <col min="7020" max="7020" width="6.125" style="368" hidden="1"/>
    <col min="7021" max="7021" width="3" style="368" hidden="1"/>
    <col min="7022" max="7261" width="8.625" style="368" hidden="1"/>
    <col min="7262" max="7267" width="14.875" style="368" hidden="1"/>
    <col min="7268" max="7269" width="15.875" style="368" hidden="1"/>
    <col min="7270" max="7275" width="16.125" style="368" hidden="1"/>
    <col min="7276" max="7276" width="6.125" style="368" hidden="1"/>
    <col min="7277" max="7277" width="3" style="368" hidden="1"/>
    <col min="7278" max="7517" width="8.625" style="368" hidden="1"/>
    <col min="7518" max="7523" width="14.875" style="368" hidden="1"/>
    <col min="7524" max="7525" width="15.875" style="368" hidden="1"/>
    <col min="7526" max="7531" width="16.125" style="368" hidden="1"/>
    <col min="7532" max="7532" width="6.125" style="368" hidden="1"/>
    <col min="7533" max="7533" width="3" style="368" hidden="1"/>
    <col min="7534" max="7773" width="8.625" style="368" hidden="1"/>
    <col min="7774" max="7779" width="14.875" style="368" hidden="1"/>
    <col min="7780" max="7781" width="15.875" style="368" hidden="1"/>
    <col min="7782" max="7787" width="16.125" style="368" hidden="1"/>
    <col min="7788" max="7788" width="6.125" style="368" hidden="1"/>
    <col min="7789" max="7789" width="3" style="368" hidden="1"/>
    <col min="7790" max="8029" width="8.625" style="368" hidden="1"/>
    <col min="8030" max="8035" width="14.875" style="368" hidden="1"/>
    <col min="8036" max="8037" width="15.875" style="368" hidden="1"/>
    <col min="8038" max="8043" width="16.125" style="368" hidden="1"/>
    <col min="8044" max="8044" width="6.125" style="368" hidden="1"/>
    <col min="8045" max="8045" width="3" style="368" hidden="1"/>
    <col min="8046" max="8285" width="8.625" style="368" hidden="1"/>
    <col min="8286" max="8291" width="14.875" style="368" hidden="1"/>
    <col min="8292" max="8293" width="15.875" style="368" hidden="1"/>
    <col min="8294" max="8299" width="16.125" style="368" hidden="1"/>
    <col min="8300" max="8300" width="6.125" style="368" hidden="1"/>
    <col min="8301" max="8301" width="3" style="368" hidden="1"/>
    <col min="8302" max="8541" width="8.625" style="368" hidden="1"/>
    <col min="8542" max="8547" width="14.875" style="368" hidden="1"/>
    <col min="8548" max="8549" width="15.875" style="368" hidden="1"/>
    <col min="8550" max="8555" width="16.125" style="368" hidden="1"/>
    <col min="8556" max="8556" width="6.125" style="368" hidden="1"/>
    <col min="8557" max="8557" width="3" style="368" hidden="1"/>
    <col min="8558" max="8797" width="8.625" style="368" hidden="1"/>
    <col min="8798" max="8803" width="14.875" style="368" hidden="1"/>
    <col min="8804" max="8805" width="15.875" style="368" hidden="1"/>
    <col min="8806" max="8811" width="16.125" style="368" hidden="1"/>
    <col min="8812" max="8812" width="6.125" style="368" hidden="1"/>
    <col min="8813" max="8813" width="3" style="368" hidden="1"/>
    <col min="8814" max="9053" width="8.625" style="368" hidden="1"/>
    <col min="9054" max="9059" width="14.875" style="368" hidden="1"/>
    <col min="9060" max="9061" width="15.875" style="368" hidden="1"/>
    <col min="9062" max="9067" width="16.125" style="368" hidden="1"/>
    <col min="9068" max="9068" width="6.125" style="368" hidden="1"/>
    <col min="9069" max="9069" width="3" style="368" hidden="1"/>
    <col min="9070" max="9309" width="8.625" style="368" hidden="1"/>
    <col min="9310" max="9315" width="14.875" style="368" hidden="1"/>
    <col min="9316" max="9317" width="15.875" style="368" hidden="1"/>
    <col min="9318" max="9323" width="16.125" style="368" hidden="1"/>
    <col min="9324" max="9324" width="6.125" style="368" hidden="1"/>
    <col min="9325" max="9325" width="3" style="368" hidden="1"/>
    <col min="9326" max="9565" width="8.625" style="368" hidden="1"/>
    <col min="9566" max="9571" width="14.875" style="368" hidden="1"/>
    <col min="9572" max="9573" width="15.875" style="368" hidden="1"/>
    <col min="9574" max="9579" width="16.125" style="368" hidden="1"/>
    <col min="9580" max="9580" width="6.125" style="368" hidden="1"/>
    <col min="9581" max="9581" width="3" style="368" hidden="1"/>
    <col min="9582" max="9821" width="8.625" style="368" hidden="1"/>
    <col min="9822" max="9827" width="14.875" style="368" hidden="1"/>
    <col min="9828" max="9829" width="15.875" style="368" hidden="1"/>
    <col min="9830" max="9835" width="16.125" style="368" hidden="1"/>
    <col min="9836" max="9836" width="6.125" style="368" hidden="1"/>
    <col min="9837" max="9837" width="3" style="368" hidden="1"/>
    <col min="9838" max="10077" width="8.625" style="368" hidden="1"/>
    <col min="10078" max="10083" width="14.875" style="368" hidden="1"/>
    <col min="10084" max="10085" width="15.875" style="368" hidden="1"/>
    <col min="10086" max="10091" width="16.125" style="368" hidden="1"/>
    <col min="10092" max="10092" width="6.125" style="368" hidden="1"/>
    <col min="10093" max="10093" width="3" style="368" hidden="1"/>
    <col min="10094" max="10333" width="8.625" style="368" hidden="1"/>
    <col min="10334" max="10339" width="14.875" style="368" hidden="1"/>
    <col min="10340" max="10341" width="15.875" style="368" hidden="1"/>
    <col min="10342" max="10347" width="16.125" style="368" hidden="1"/>
    <col min="10348" max="10348" width="6.125" style="368" hidden="1"/>
    <col min="10349" max="10349" width="3" style="368" hidden="1"/>
    <col min="10350" max="10589" width="8.625" style="368" hidden="1"/>
    <col min="10590" max="10595" width="14.875" style="368" hidden="1"/>
    <col min="10596" max="10597" width="15.875" style="368" hidden="1"/>
    <col min="10598" max="10603" width="16.125" style="368" hidden="1"/>
    <col min="10604" max="10604" width="6.125" style="368" hidden="1"/>
    <col min="10605" max="10605" width="3" style="368" hidden="1"/>
    <col min="10606" max="10845" width="8.625" style="368" hidden="1"/>
    <col min="10846" max="10851" width="14.875" style="368" hidden="1"/>
    <col min="10852" max="10853" width="15.875" style="368" hidden="1"/>
    <col min="10854" max="10859" width="16.125" style="368" hidden="1"/>
    <col min="10860" max="10860" width="6.125" style="368" hidden="1"/>
    <col min="10861" max="10861" width="3" style="368" hidden="1"/>
    <col min="10862" max="11101" width="8.625" style="368" hidden="1"/>
    <col min="11102" max="11107" width="14.875" style="368" hidden="1"/>
    <col min="11108" max="11109" width="15.875" style="368" hidden="1"/>
    <col min="11110" max="11115" width="16.125" style="368" hidden="1"/>
    <col min="11116" max="11116" width="6.125" style="368" hidden="1"/>
    <col min="11117" max="11117" width="3" style="368" hidden="1"/>
    <col min="11118" max="11357" width="8.625" style="368" hidden="1"/>
    <col min="11358" max="11363" width="14.875" style="368" hidden="1"/>
    <col min="11364" max="11365" width="15.875" style="368" hidden="1"/>
    <col min="11366" max="11371" width="16.125" style="368" hidden="1"/>
    <col min="11372" max="11372" width="6.125" style="368" hidden="1"/>
    <col min="11373" max="11373" width="3" style="368" hidden="1"/>
    <col min="11374" max="11613" width="8.625" style="368" hidden="1"/>
    <col min="11614" max="11619" width="14.875" style="368" hidden="1"/>
    <col min="11620" max="11621" width="15.875" style="368" hidden="1"/>
    <col min="11622" max="11627" width="16.125" style="368" hidden="1"/>
    <col min="11628" max="11628" width="6.125" style="368" hidden="1"/>
    <col min="11629" max="11629" width="3" style="368" hidden="1"/>
    <col min="11630" max="11869" width="8.625" style="368" hidden="1"/>
    <col min="11870" max="11875" width="14.875" style="368" hidden="1"/>
    <col min="11876" max="11877" width="15.875" style="368" hidden="1"/>
    <col min="11878" max="11883" width="16.125" style="368" hidden="1"/>
    <col min="11884" max="11884" width="6.125" style="368" hidden="1"/>
    <col min="11885" max="11885" width="3" style="368" hidden="1"/>
    <col min="11886" max="12125" width="8.625" style="368" hidden="1"/>
    <col min="12126" max="12131" width="14.875" style="368" hidden="1"/>
    <col min="12132" max="12133" width="15.875" style="368" hidden="1"/>
    <col min="12134" max="12139" width="16.125" style="368" hidden="1"/>
    <col min="12140" max="12140" width="6.125" style="368" hidden="1"/>
    <col min="12141" max="12141" width="3" style="368" hidden="1"/>
    <col min="12142" max="12381" width="8.625" style="368" hidden="1"/>
    <col min="12382" max="12387" width="14.875" style="368" hidden="1"/>
    <col min="12388" max="12389" width="15.875" style="368" hidden="1"/>
    <col min="12390" max="12395" width="16.125" style="368" hidden="1"/>
    <col min="12396" max="12396" width="6.125" style="368" hidden="1"/>
    <col min="12397" max="12397" width="3" style="368" hidden="1"/>
    <col min="12398" max="12637" width="8.625" style="368" hidden="1"/>
    <col min="12638" max="12643" width="14.875" style="368" hidden="1"/>
    <col min="12644" max="12645" width="15.875" style="368" hidden="1"/>
    <col min="12646" max="12651" width="16.125" style="368" hidden="1"/>
    <col min="12652" max="12652" width="6.125" style="368" hidden="1"/>
    <col min="12653" max="12653" width="3" style="368" hidden="1"/>
    <col min="12654" max="12893" width="8.625" style="368" hidden="1"/>
    <col min="12894" max="12899" width="14.875" style="368" hidden="1"/>
    <col min="12900" max="12901" width="15.875" style="368" hidden="1"/>
    <col min="12902" max="12907" width="16.125" style="368" hidden="1"/>
    <col min="12908" max="12908" width="6.125" style="368" hidden="1"/>
    <col min="12909" max="12909" width="3" style="368" hidden="1"/>
    <col min="12910" max="13149" width="8.625" style="368" hidden="1"/>
    <col min="13150" max="13155" width="14.875" style="368" hidden="1"/>
    <col min="13156" max="13157" width="15.875" style="368" hidden="1"/>
    <col min="13158" max="13163" width="16.125" style="368" hidden="1"/>
    <col min="13164" max="13164" width="6.125" style="368" hidden="1"/>
    <col min="13165" max="13165" width="3" style="368" hidden="1"/>
    <col min="13166" max="13405" width="8.625" style="368" hidden="1"/>
    <col min="13406" max="13411" width="14.875" style="368" hidden="1"/>
    <col min="13412" max="13413" width="15.875" style="368" hidden="1"/>
    <col min="13414" max="13419" width="16.125" style="368" hidden="1"/>
    <col min="13420" max="13420" width="6.125" style="368" hidden="1"/>
    <col min="13421" max="13421" width="3" style="368" hidden="1"/>
    <col min="13422" max="13661" width="8.625" style="368" hidden="1"/>
    <col min="13662" max="13667" width="14.875" style="368" hidden="1"/>
    <col min="13668" max="13669" width="15.875" style="368" hidden="1"/>
    <col min="13670" max="13675" width="16.125" style="368" hidden="1"/>
    <col min="13676" max="13676" width="6.125" style="368" hidden="1"/>
    <col min="13677" max="13677" width="3" style="368" hidden="1"/>
    <col min="13678" max="13917" width="8.625" style="368" hidden="1"/>
    <col min="13918" max="13923" width="14.875" style="368" hidden="1"/>
    <col min="13924" max="13925" width="15.875" style="368" hidden="1"/>
    <col min="13926" max="13931" width="16.125" style="368" hidden="1"/>
    <col min="13932" max="13932" width="6.125" style="368" hidden="1"/>
    <col min="13933" max="13933" width="3" style="368" hidden="1"/>
    <col min="13934" max="14173" width="8.625" style="368" hidden="1"/>
    <col min="14174" max="14179" width="14.875" style="368" hidden="1"/>
    <col min="14180" max="14181" width="15.875" style="368" hidden="1"/>
    <col min="14182" max="14187" width="16.125" style="368" hidden="1"/>
    <col min="14188" max="14188" width="6.125" style="368" hidden="1"/>
    <col min="14189" max="14189" width="3" style="368" hidden="1"/>
    <col min="14190" max="14429" width="8.625" style="368" hidden="1"/>
    <col min="14430" max="14435" width="14.875" style="368" hidden="1"/>
    <col min="14436" max="14437" width="15.875" style="368" hidden="1"/>
    <col min="14438" max="14443" width="16.125" style="368" hidden="1"/>
    <col min="14444" max="14444" width="6.125" style="368" hidden="1"/>
    <col min="14445" max="14445" width="3" style="368" hidden="1"/>
    <col min="14446" max="14685" width="8.625" style="368" hidden="1"/>
    <col min="14686" max="14691" width="14.875" style="368" hidden="1"/>
    <col min="14692" max="14693" width="15.875" style="368" hidden="1"/>
    <col min="14694" max="14699" width="16.125" style="368" hidden="1"/>
    <col min="14700" max="14700" width="6.125" style="368" hidden="1"/>
    <col min="14701" max="14701" width="3" style="368" hidden="1"/>
    <col min="14702" max="14941" width="8.625" style="368" hidden="1"/>
    <col min="14942" max="14947" width="14.875" style="368" hidden="1"/>
    <col min="14948" max="14949" width="15.875" style="368" hidden="1"/>
    <col min="14950" max="14955" width="16.125" style="368" hidden="1"/>
    <col min="14956" max="14956" width="6.125" style="368" hidden="1"/>
    <col min="14957" max="14957" width="3" style="368" hidden="1"/>
    <col min="14958" max="15197" width="8.625" style="368" hidden="1"/>
    <col min="15198" max="15203" width="14.875" style="368" hidden="1"/>
    <col min="15204" max="15205" width="15.875" style="368" hidden="1"/>
    <col min="15206" max="15211" width="16.125" style="368" hidden="1"/>
    <col min="15212" max="15212" width="6.125" style="368" hidden="1"/>
    <col min="15213" max="15213" width="3" style="368" hidden="1"/>
    <col min="15214" max="15453" width="8.625" style="368" hidden="1"/>
    <col min="15454" max="15459" width="14.875" style="368" hidden="1"/>
    <col min="15460" max="15461" width="15.875" style="368" hidden="1"/>
    <col min="15462" max="15467" width="16.125" style="368" hidden="1"/>
    <col min="15468" max="15468" width="6.125" style="368" hidden="1"/>
    <col min="15469" max="15469" width="3" style="368" hidden="1"/>
    <col min="15470" max="15709" width="8.625" style="368" hidden="1"/>
    <col min="15710" max="15715" width="14.875" style="368" hidden="1"/>
    <col min="15716" max="15717" width="15.875" style="368" hidden="1"/>
    <col min="15718" max="15723" width="16.125" style="368" hidden="1"/>
    <col min="15724" max="15724" width="6.125" style="368" hidden="1"/>
    <col min="15725" max="15725" width="3" style="368" hidden="1"/>
    <col min="15726" max="15965" width="8.625" style="368" hidden="1"/>
    <col min="15966" max="15971" width="14.875" style="368" hidden="1"/>
    <col min="15972" max="15973" width="15.875" style="368" hidden="1"/>
    <col min="15974" max="15979" width="16.125" style="368" hidden="1"/>
    <col min="15980" max="15980" width="6.125" style="368" hidden="1"/>
    <col min="15981" max="15981" width="3" style="368" hidden="1"/>
    <col min="15982" max="16221" width="8.625" style="368" hidden="1"/>
    <col min="16222" max="16227" width="14.875" style="368" hidden="1"/>
    <col min="16228" max="16229" width="15.875" style="368" hidden="1"/>
    <col min="16230" max="16235" width="16.125" style="368" hidden="1"/>
    <col min="16236" max="16236" width="6.125" style="368" hidden="1"/>
    <col min="16237" max="16237" width="3" style="368" hidden="1"/>
    <col min="16238" max="16384" width="8.625" style="368" hidden="1"/>
  </cols>
  <sheetData>
    <row r="1" spans="1:143" ht="42.75" customHeight="1" x14ac:dyDescent="0.15">
      <c r="A1" s="366"/>
      <c r="B1" s="367"/>
      <c r="DD1" s="368"/>
      <c r="DE1" s="368"/>
    </row>
    <row r="2" spans="1:143" ht="25.5" customHeight="1" x14ac:dyDescent="0.15">
      <c r="A2" s="369"/>
      <c r="C2" s="369"/>
      <c r="O2" s="369"/>
      <c r="P2" s="369"/>
      <c r="Q2" s="369"/>
      <c r="R2" s="369"/>
      <c r="S2" s="369"/>
      <c r="T2" s="369"/>
      <c r="U2" s="369"/>
      <c r="V2" s="369"/>
      <c r="W2" s="369"/>
      <c r="X2" s="369"/>
      <c r="Y2" s="369"/>
      <c r="Z2" s="369"/>
      <c r="AA2" s="369"/>
      <c r="AB2" s="369"/>
      <c r="AC2" s="369"/>
      <c r="AD2" s="369"/>
      <c r="AE2" s="369"/>
      <c r="AF2" s="369"/>
      <c r="AG2" s="369"/>
      <c r="AH2" s="369"/>
      <c r="AI2" s="369"/>
      <c r="AU2" s="369"/>
      <c r="BG2" s="369"/>
      <c r="BS2" s="369"/>
      <c r="CE2" s="369"/>
      <c r="CQ2" s="369"/>
      <c r="DD2" s="368"/>
      <c r="DE2" s="368"/>
    </row>
    <row r="3" spans="1:143" ht="25.5" customHeight="1" x14ac:dyDescent="0.15">
      <c r="A3" s="369"/>
      <c r="C3" s="369"/>
      <c r="O3" s="369"/>
      <c r="P3" s="369"/>
      <c r="Q3" s="369"/>
      <c r="R3" s="369"/>
      <c r="S3" s="369"/>
      <c r="T3" s="369"/>
      <c r="U3" s="369"/>
      <c r="V3" s="369"/>
      <c r="W3" s="369"/>
      <c r="X3" s="369"/>
      <c r="Y3" s="369"/>
      <c r="Z3" s="369"/>
      <c r="AA3" s="369"/>
      <c r="AB3" s="369"/>
      <c r="AC3" s="369"/>
      <c r="AD3" s="369"/>
      <c r="AE3" s="369"/>
      <c r="AF3" s="369"/>
      <c r="AG3" s="369"/>
      <c r="AH3" s="369"/>
      <c r="AI3" s="369"/>
      <c r="AU3" s="369"/>
      <c r="BG3" s="369"/>
      <c r="BS3" s="369"/>
      <c r="CE3" s="369"/>
      <c r="CQ3" s="369"/>
      <c r="DD3" s="368"/>
      <c r="DE3" s="368"/>
    </row>
    <row r="4" spans="1:143" s="270" customFormat="1"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369"/>
      <c r="BX4" s="369"/>
      <c r="BY4" s="369"/>
      <c r="BZ4" s="369"/>
      <c r="CA4" s="369"/>
      <c r="CB4" s="369"/>
      <c r="CC4" s="369"/>
      <c r="CD4" s="369"/>
      <c r="CE4" s="369"/>
      <c r="CF4" s="369"/>
      <c r="CG4" s="369"/>
      <c r="CH4" s="369"/>
      <c r="CI4" s="369"/>
      <c r="CJ4" s="369"/>
      <c r="CK4" s="369"/>
      <c r="CL4" s="369"/>
      <c r="CM4" s="369"/>
      <c r="CN4" s="369"/>
      <c r="CO4" s="369"/>
      <c r="CP4" s="369"/>
      <c r="CQ4" s="369"/>
      <c r="CR4" s="369"/>
      <c r="CS4" s="369"/>
      <c r="CT4" s="369"/>
      <c r="CU4" s="369"/>
      <c r="CV4" s="369"/>
      <c r="CW4" s="369"/>
      <c r="CX4" s="369"/>
      <c r="CY4" s="369"/>
      <c r="CZ4" s="369"/>
      <c r="DA4" s="369"/>
      <c r="DB4" s="369"/>
      <c r="DC4" s="369"/>
      <c r="DD4" s="369"/>
      <c r="DE4" s="369"/>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69"/>
      <c r="CO7" s="369"/>
      <c r="CP7" s="369"/>
      <c r="CQ7" s="369"/>
      <c r="CR7" s="369"/>
      <c r="CS7" s="369"/>
      <c r="CT7" s="369"/>
      <c r="CU7" s="369"/>
      <c r="CV7" s="369"/>
      <c r="CW7" s="369"/>
      <c r="CX7" s="369"/>
      <c r="CY7" s="369"/>
      <c r="CZ7" s="369"/>
      <c r="DA7" s="369"/>
      <c r="DB7" s="369"/>
      <c r="DC7" s="369"/>
      <c r="DD7" s="369"/>
      <c r="DE7" s="369"/>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69"/>
      <c r="CR8" s="369"/>
      <c r="CS8" s="369"/>
      <c r="CT8" s="369"/>
      <c r="CU8" s="369"/>
      <c r="CV8" s="369"/>
      <c r="CW8" s="369"/>
      <c r="CX8" s="369"/>
      <c r="CY8" s="369"/>
      <c r="CZ8" s="369"/>
      <c r="DA8" s="369"/>
      <c r="DB8" s="369"/>
      <c r="DC8" s="369"/>
      <c r="DD8" s="369"/>
      <c r="DE8" s="369"/>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69"/>
      <c r="CQ10" s="369"/>
      <c r="CR10" s="369"/>
      <c r="CS10" s="369"/>
      <c r="CT10" s="369"/>
      <c r="CU10" s="369"/>
      <c r="CV10" s="369"/>
      <c r="CW10" s="369"/>
      <c r="CX10" s="369"/>
      <c r="CY10" s="369"/>
      <c r="CZ10" s="369"/>
      <c r="DA10" s="369"/>
      <c r="DB10" s="369"/>
      <c r="DC10" s="369"/>
      <c r="DD10" s="369"/>
      <c r="DE10" s="369"/>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69"/>
      <c r="CQ11" s="369"/>
      <c r="CR11" s="369"/>
      <c r="CS11" s="369"/>
      <c r="CT11" s="369"/>
      <c r="CU11" s="369"/>
      <c r="CV11" s="369"/>
      <c r="CW11" s="369"/>
      <c r="CX11" s="369"/>
      <c r="CY11" s="369"/>
      <c r="CZ11" s="369"/>
      <c r="DA11" s="369"/>
      <c r="DB11" s="369"/>
      <c r="DC11" s="369"/>
      <c r="DD11" s="369"/>
      <c r="DE11" s="369"/>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69"/>
      <c r="CU13" s="369"/>
      <c r="CV13" s="369"/>
      <c r="CW13" s="369"/>
      <c r="CX13" s="369"/>
      <c r="CY13" s="369"/>
      <c r="CZ13" s="369"/>
      <c r="DA13" s="369"/>
      <c r="DB13" s="369"/>
      <c r="DC13" s="369"/>
      <c r="DD13" s="369"/>
      <c r="DE13" s="369"/>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69"/>
      <c r="BW14" s="369"/>
      <c r="BX14" s="369"/>
      <c r="BY14" s="369"/>
      <c r="BZ14" s="369"/>
      <c r="CA14" s="369"/>
      <c r="CB14" s="369"/>
      <c r="CC14" s="369"/>
      <c r="CD14" s="369"/>
      <c r="CE14" s="369"/>
      <c r="CF14" s="369"/>
      <c r="CG14" s="369"/>
      <c r="CH14" s="369"/>
      <c r="CI14" s="369"/>
      <c r="CJ14" s="369"/>
      <c r="CK14" s="369"/>
      <c r="CL14" s="369"/>
      <c r="CM14" s="369"/>
      <c r="CN14" s="369"/>
      <c r="CO14" s="369"/>
      <c r="CP14" s="369"/>
      <c r="CQ14" s="369"/>
      <c r="CR14" s="369"/>
      <c r="CS14" s="369"/>
      <c r="CT14" s="369"/>
      <c r="CU14" s="369"/>
      <c r="CV14" s="369"/>
      <c r="CW14" s="369"/>
      <c r="CX14" s="369"/>
      <c r="CY14" s="369"/>
      <c r="CZ14" s="369"/>
      <c r="DA14" s="369"/>
      <c r="DB14" s="369"/>
      <c r="DC14" s="369"/>
      <c r="DD14" s="369"/>
      <c r="DE14" s="369"/>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8"/>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c r="BW15" s="369"/>
      <c r="BX15" s="369"/>
      <c r="BY15" s="369"/>
      <c r="BZ15" s="369"/>
      <c r="CA15" s="369"/>
      <c r="CB15" s="369"/>
      <c r="CC15" s="369"/>
      <c r="CD15" s="369"/>
      <c r="CE15" s="369"/>
      <c r="CF15" s="369"/>
      <c r="CG15" s="369"/>
      <c r="CH15" s="369"/>
      <c r="CI15" s="369"/>
      <c r="CJ15" s="369"/>
      <c r="CK15" s="369"/>
      <c r="CL15" s="369"/>
      <c r="CM15" s="369"/>
      <c r="CN15" s="369"/>
      <c r="CO15" s="369"/>
      <c r="CP15" s="369"/>
      <c r="CQ15" s="369"/>
      <c r="CR15" s="369"/>
      <c r="CS15" s="369"/>
      <c r="CT15" s="369"/>
      <c r="CU15" s="369"/>
      <c r="CV15" s="369"/>
      <c r="CW15" s="369"/>
      <c r="CX15" s="369"/>
      <c r="CY15" s="369"/>
      <c r="CZ15" s="369"/>
      <c r="DA15" s="369"/>
      <c r="DB15" s="369"/>
      <c r="DC15" s="369"/>
      <c r="DD15" s="369"/>
      <c r="DE15" s="369"/>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8"/>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8"/>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69"/>
      <c r="CW17" s="369"/>
      <c r="CX17" s="369"/>
      <c r="CY17" s="369"/>
      <c r="CZ17" s="369"/>
      <c r="DA17" s="369"/>
      <c r="DB17" s="369"/>
      <c r="DC17" s="369"/>
      <c r="DD17" s="369"/>
      <c r="DE17" s="369"/>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8"/>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c r="BW18" s="369"/>
      <c r="BX18" s="369"/>
      <c r="BY18" s="369"/>
      <c r="BZ18" s="369"/>
      <c r="CA18" s="369"/>
      <c r="CB18" s="369"/>
      <c r="CC18" s="369"/>
      <c r="CD18" s="369"/>
      <c r="CE18" s="369"/>
      <c r="CF18" s="369"/>
      <c r="CG18" s="369"/>
      <c r="CH18" s="369"/>
      <c r="CI18" s="369"/>
      <c r="CJ18" s="369"/>
      <c r="CK18" s="369"/>
      <c r="CL18" s="369"/>
      <c r="CM18" s="369"/>
      <c r="CN18" s="369"/>
      <c r="CO18" s="369"/>
      <c r="CP18" s="369"/>
      <c r="CQ18" s="369"/>
      <c r="CR18" s="369"/>
      <c r="CS18" s="369"/>
      <c r="CT18" s="369"/>
      <c r="CU18" s="369"/>
      <c r="CV18" s="369"/>
      <c r="CW18" s="369"/>
      <c r="CX18" s="369"/>
      <c r="CY18" s="369"/>
      <c r="CZ18" s="369"/>
      <c r="DA18" s="369"/>
      <c r="DB18" s="369"/>
      <c r="DC18" s="369"/>
      <c r="DD18" s="369"/>
      <c r="DE18" s="369"/>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8"/>
      <c r="DE19" s="368"/>
    </row>
    <row r="20" spans="1:351" x14ac:dyDescent="0.15">
      <c r="DD20" s="368"/>
      <c r="DE20" s="368"/>
    </row>
    <row r="21" spans="1:351" ht="17.25" x14ac:dyDescent="0.15">
      <c r="B21" s="370"/>
      <c r="C21" s="371"/>
      <c r="D21" s="371"/>
      <c r="E21" s="371"/>
      <c r="F21" s="371"/>
      <c r="G21" s="371"/>
      <c r="H21" s="371"/>
      <c r="I21" s="371"/>
      <c r="J21" s="371"/>
      <c r="K21" s="371"/>
      <c r="L21" s="371"/>
      <c r="M21" s="371"/>
      <c r="N21" s="372"/>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2"/>
      <c r="AU21" s="371"/>
      <c r="AV21" s="371"/>
      <c r="AW21" s="371"/>
      <c r="AX21" s="371"/>
      <c r="AY21" s="371"/>
      <c r="AZ21" s="371"/>
      <c r="BA21" s="371"/>
      <c r="BB21" s="371"/>
      <c r="BC21" s="371"/>
      <c r="BD21" s="371"/>
      <c r="BE21" s="371"/>
      <c r="BF21" s="372"/>
      <c r="BG21" s="371"/>
      <c r="BH21" s="371"/>
      <c r="BI21" s="371"/>
      <c r="BJ21" s="371"/>
      <c r="BK21" s="371"/>
      <c r="BL21" s="371"/>
      <c r="BM21" s="371"/>
      <c r="BN21" s="371"/>
      <c r="BO21" s="371"/>
      <c r="BP21" s="371"/>
      <c r="BQ21" s="371"/>
      <c r="BR21" s="372"/>
      <c r="BS21" s="371"/>
      <c r="BT21" s="371"/>
      <c r="BU21" s="371"/>
      <c r="BV21" s="371"/>
      <c r="BW21" s="371"/>
      <c r="BX21" s="371"/>
      <c r="BY21" s="371"/>
      <c r="BZ21" s="371"/>
      <c r="CA21" s="371"/>
      <c r="CB21" s="371"/>
      <c r="CC21" s="371"/>
      <c r="CD21" s="372"/>
      <c r="CE21" s="371"/>
      <c r="CF21" s="371"/>
      <c r="CG21" s="371"/>
      <c r="CH21" s="371"/>
      <c r="CI21" s="371"/>
      <c r="CJ21" s="371"/>
      <c r="CK21" s="371"/>
      <c r="CL21" s="371"/>
      <c r="CM21" s="371"/>
      <c r="CN21" s="371"/>
      <c r="CO21" s="371"/>
      <c r="CP21" s="372"/>
      <c r="CQ21" s="371"/>
      <c r="CR21" s="371"/>
      <c r="CS21" s="371"/>
      <c r="CT21" s="371"/>
      <c r="CU21" s="371"/>
      <c r="CV21" s="371"/>
      <c r="CW21" s="371"/>
      <c r="CX21" s="371"/>
      <c r="CY21" s="371"/>
      <c r="CZ21" s="371"/>
      <c r="DA21" s="371"/>
      <c r="DB21" s="372"/>
      <c r="DC21" s="371"/>
      <c r="DD21" s="373"/>
      <c r="DE21" s="368"/>
      <c r="MM21" s="374"/>
    </row>
    <row r="22" spans="1:351" ht="17.25" x14ac:dyDescent="0.15">
      <c r="B22" s="375"/>
      <c r="MM22" s="374"/>
    </row>
    <row r="23" spans="1:351" x14ac:dyDescent="0.15">
      <c r="B23" s="375"/>
    </row>
    <row r="24" spans="1:351" x14ac:dyDescent="0.15">
      <c r="B24" s="375"/>
    </row>
    <row r="25" spans="1:351" x14ac:dyDescent="0.15">
      <c r="B25" s="375"/>
    </row>
    <row r="26" spans="1:351" x14ac:dyDescent="0.15">
      <c r="B26" s="375"/>
    </row>
    <row r="27" spans="1:351" x14ac:dyDescent="0.15">
      <c r="B27" s="375"/>
    </row>
    <row r="28" spans="1:351" x14ac:dyDescent="0.15">
      <c r="B28" s="375"/>
    </row>
    <row r="29" spans="1:351" x14ac:dyDescent="0.15">
      <c r="B29" s="375"/>
    </row>
    <row r="30" spans="1:351" x14ac:dyDescent="0.15">
      <c r="B30" s="375"/>
    </row>
    <row r="31" spans="1:351" x14ac:dyDescent="0.15">
      <c r="B31" s="375"/>
    </row>
    <row r="32" spans="1:351"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8"/>
    </row>
    <row r="41" spans="2:109" ht="17.25" x14ac:dyDescent="0.15">
      <c r="B41" s="381" t="s">
        <v>600</v>
      </c>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3"/>
    </row>
    <row r="42" spans="2:109" x14ac:dyDescent="0.15">
      <c r="B42" s="375"/>
      <c r="G42" s="382"/>
      <c r="I42" s="383"/>
      <c r="J42" s="383"/>
      <c r="K42" s="383"/>
      <c r="AM42" s="382"/>
      <c r="AN42" s="382" t="s">
        <v>601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8" t="s">
        <v>613</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x14ac:dyDescent="0.15">
      <c r="B44" s="375"/>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x14ac:dyDescent="0.15">
      <c r="B45" s="375"/>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x14ac:dyDescent="0.15">
      <c r="B46" s="375"/>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x14ac:dyDescent="0.15">
      <c r="B47" s="375"/>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8" t="s">
        <v>602</v>
      </c>
    </row>
    <row r="50" spans="1:109" x14ac:dyDescent="0.15">
      <c r="B50" s="375"/>
      <c r="G50" s="1287"/>
      <c r="H50" s="1287"/>
      <c r="I50" s="1287"/>
      <c r="J50" s="1287"/>
      <c r="K50" s="385"/>
      <c r="L50" s="385"/>
      <c r="M50" s="386"/>
      <c r="N50" s="386"/>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551</v>
      </c>
      <c r="BQ50" s="1291"/>
      <c r="BR50" s="1291"/>
      <c r="BS50" s="1291"/>
      <c r="BT50" s="1291"/>
      <c r="BU50" s="1291"/>
      <c r="BV50" s="1291"/>
      <c r="BW50" s="1291"/>
      <c r="BX50" s="1291" t="s">
        <v>552</v>
      </c>
      <c r="BY50" s="1291"/>
      <c r="BZ50" s="1291"/>
      <c r="CA50" s="1291"/>
      <c r="CB50" s="1291"/>
      <c r="CC50" s="1291"/>
      <c r="CD50" s="1291"/>
      <c r="CE50" s="1291"/>
      <c r="CF50" s="1291" t="s">
        <v>553</v>
      </c>
      <c r="CG50" s="1291"/>
      <c r="CH50" s="1291"/>
      <c r="CI50" s="1291"/>
      <c r="CJ50" s="1291"/>
      <c r="CK50" s="1291"/>
      <c r="CL50" s="1291"/>
      <c r="CM50" s="1291"/>
      <c r="CN50" s="1291" t="s">
        <v>554</v>
      </c>
      <c r="CO50" s="1291"/>
      <c r="CP50" s="1291"/>
      <c r="CQ50" s="1291"/>
      <c r="CR50" s="1291"/>
      <c r="CS50" s="1291"/>
      <c r="CT50" s="1291"/>
      <c r="CU50" s="1291"/>
      <c r="CV50" s="1291" t="s">
        <v>555</v>
      </c>
      <c r="CW50" s="1291"/>
      <c r="CX50" s="1291"/>
      <c r="CY50" s="1291"/>
      <c r="CZ50" s="1291"/>
      <c r="DA50" s="1291"/>
      <c r="DB50" s="1291"/>
      <c r="DC50" s="1291"/>
    </row>
    <row r="51" spans="1:109" ht="13.5" customHeight="1" x14ac:dyDescent="0.15">
      <c r="B51" s="375"/>
      <c r="G51" s="1292"/>
      <c r="H51" s="1292"/>
      <c r="I51" s="1295"/>
      <c r="J51" s="1295"/>
      <c r="K51" s="1293"/>
      <c r="L51" s="1293"/>
      <c r="M51" s="1293"/>
      <c r="N51" s="1293"/>
      <c r="AM51" s="384"/>
      <c r="AN51" s="1294" t="s">
        <v>603</v>
      </c>
      <c r="AO51" s="1294"/>
      <c r="AP51" s="1294"/>
      <c r="AQ51" s="1294"/>
      <c r="AR51" s="1294"/>
      <c r="AS51" s="1294"/>
      <c r="AT51" s="1294"/>
      <c r="AU51" s="1294"/>
      <c r="AV51" s="1294"/>
      <c r="AW51" s="1294"/>
      <c r="AX51" s="1294"/>
      <c r="AY51" s="1294"/>
      <c r="AZ51" s="1294"/>
      <c r="BA51" s="1294"/>
      <c r="BB51" s="1294" t="s">
        <v>604</v>
      </c>
      <c r="BC51" s="1294"/>
      <c r="BD51" s="1294"/>
      <c r="BE51" s="1294"/>
      <c r="BF51" s="1294"/>
      <c r="BG51" s="1294"/>
      <c r="BH51" s="1294"/>
      <c r="BI51" s="1294"/>
      <c r="BJ51" s="1294"/>
      <c r="BK51" s="1294"/>
      <c r="BL51" s="1294"/>
      <c r="BM51" s="1294"/>
      <c r="BN51" s="1294"/>
      <c r="BO51" s="1294"/>
      <c r="BP51" s="1276"/>
      <c r="BQ51" s="1277"/>
      <c r="BR51" s="1277"/>
      <c r="BS51" s="1277"/>
      <c r="BT51" s="1277"/>
      <c r="BU51" s="1277"/>
      <c r="BV51" s="1277"/>
      <c r="BW51" s="1277"/>
      <c r="BX51" s="1276"/>
      <c r="BY51" s="1277"/>
      <c r="BZ51" s="1277"/>
      <c r="CA51" s="1277"/>
      <c r="CB51" s="1277"/>
      <c r="CC51" s="1277"/>
      <c r="CD51" s="1277"/>
      <c r="CE51" s="1277"/>
      <c r="CF51" s="1277">
        <v>61.9</v>
      </c>
      <c r="CG51" s="1277"/>
      <c r="CH51" s="1277"/>
      <c r="CI51" s="1277"/>
      <c r="CJ51" s="1277"/>
      <c r="CK51" s="1277"/>
      <c r="CL51" s="1277"/>
      <c r="CM51" s="1277"/>
      <c r="CN51" s="1277">
        <v>74</v>
      </c>
      <c r="CO51" s="1277"/>
      <c r="CP51" s="1277"/>
      <c r="CQ51" s="1277"/>
      <c r="CR51" s="1277"/>
      <c r="CS51" s="1277"/>
      <c r="CT51" s="1277"/>
      <c r="CU51" s="1277"/>
      <c r="CV51" s="1277">
        <v>66.599999999999994</v>
      </c>
      <c r="CW51" s="1277"/>
      <c r="CX51" s="1277"/>
      <c r="CY51" s="1277"/>
      <c r="CZ51" s="1277"/>
      <c r="DA51" s="1277"/>
      <c r="DB51" s="1277"/>
      <c r="DC51" s="1277"/>
    </row>
    <row r="52" spans="1:109" x14ac:dyDescent="0.15">
      <c r="B52" s="375"/>
      <c r="G52" s="1292"/>
      <c r="H52" s="1292"/>
      <c r="I52" s="1295"/>
      <c r="J52" s="1295"/>
      <c r="K52" s="1293"/>
      <c r="L52" s="1293"/>
      <c r="M52" s="1293"/>
      <c r="N52" s="1293"/>
      <c r="AM52" s="384"/>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3"/>
      <c r="B53" s="375"/>
      <c r="G53" s="1292"/>
      <c r="H53" s="1292"/>
      <c r="I53" s="1287"/>
      <c r="J53" s="1287"/>
      <c r="K53" s="1293"/>
      <c r="L53" s="1293"/>
      <c r="M53" s="1293"/>
      <c r="N53" s="1293"/>
      <c r="AM53" s="384"/>
      <c r="AN53" s="1294"/>
      <c r="AO53" s="1294"/>
      <c r="AP53" s="1294"/>
      <c r="AQ53" s="1294"/>
      <c r="AR53" s="1294"/>
      <c r="AS53" s="1294"/>
      <c r="AT53" s="1294"/>
      <c r="AU53" s="1294"/>
      <c r="AV53" s="1294"/>
      <c r="AW53" s="1294"/>
      <c r="AX53" s="1294"/>
      <c r="AY53" s="1294"/>
      <c r="AZ53" s="1294"/>
      <c r="BA53" s="1294"/>
      <c r="BB53" s="1294" t="s">
        <v>605</v>
      </c>
      <c r="BC53" s="1294"/>
      <c r="BD53" s="1294"/>
      <c r="BE53" s="1294"/>
      <c r="BF53" s="1294"/>
      <c r="BG53" s="1294"/>
      <c r="BH53" s="1294"/>
      <c r="BI53" s="1294"/>
      <c r="BJ53" s="1294"/>
      <c r="BK53" s="1294"/>
      <c r="BL53" s="1294"/>
      <c r="BM53" s="1294"/>
      <c r="BN53" s="1294"/>
      <c r="BO53" s="1294"/>
      <c r="BP53" s="1276"/>
      <c r="BQ53" s="1277"/>
      <c r="BR53" s="1277"/>
      <c r="BS53" s="1277"/>
      <c r="BT53" s="1277"/>
      <c r="BU53" s="1277"/>
      <c r="BV53" s="1277"/>
      <c r="BW53" s="1277"/>
      <c r="BX53" s="1276"/>
      <c r="BY53" s="1277"/>
      <c r="BZ53" s="1277"/>
      <c r="CA53" s="1277"/>
      <c r="CB53" s="1277"/>
      <c r="CC53" s="1277"/>
      <c r="CD53" s="1277"/>
      <c r="CE53" s="1277"/>
      <c r="CF53" s="1277">
        <v>46.5</v>
      </c>
      <c r="CG53" s="1277"/>
      <c r="CH53" s="1277"/>
      <c r="CI53" s="1277"/>
      <c r="CJ53" s="1277"/>
      <c r="CK53" s="1277"/>
      <c r="CL53" s="1277"/>
      <c r="CM53" s="1277"/>
      <c r="CN53" s="1277">
        <v>51.9</v>
      </c>
      <c r="CO53" s="1277"/>
      <c r="CP53" s="1277"/>
      <c r="CQ53" s="1277"/>
      <c r="CR53" s="1277"/>
      <c r="CS53" s="1277"/>
      <c r="CT53" s="1277"/>
      <c r="CU53" s="1277"/>
      <c r="CV53" s="1277">
        <v>53.7</v>
      </c>
      <c r="CW53" s="1277"/>
      <c r="CX53" s="1277"/>
      <c r="CY53" s="1277"/>
      <c r="CZ53" s="1277"/>
      <c r="DA53" s="1277"/>
      <c r="DB53" s="1277"/>
      <c r="DC53" s="1277"/>
    </row>
    <row r="54" spans="1:109" x14ac:dyDescent="0.15">
      <c r="A54" s="383"/>
      <c r="B54" s="375"/>
      <c r="G54" s="1292"/>
      <c r="H54" s="1292"/>
      <c r="I54" s="1287"/>
      <c r="J54" s="1287"/>
      <c r="K54" s="1293"/>
      <c r="L54" s="1293"/>
      <c r="M54" s="1293"/>
      <c r="N54" s="1293"/>
      <c r="AM54" s="384"/>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3"/>
      <c r="B55" s="375"/>
      <c r="G55" s="1287"/>
      <c r="H55" s="1287"/>
      <c r="I55" s="1287"/>
      <c r="J55" s="1287"/>
      <c r="K55" s="1293"/>
      <c r="L55" s="1293"/>
      <c r="M55" s="1293"/>
      <c r="N55" s="1293"/>
      <c r="AN55" s="1291" t="s">
        <v>606</v>
      </c>
      <c r="AO55" s="1291"/>
      <c r="AP55" s="1291"/>
      <c r="AQ55" s="1291"/>
      <c r="AR55" s="1291"/>
      <c r="AS55" s="1291"/>
      <c r="AT55" s="1291"/>
      <c r="AU55" s="1291"/>
      <c r="AV55" s="1291"/>
      <c r="AW55" s="1291"/>
      <c r="AX55" s="1291"/>
      <c r="AY55" s="1291"/>
      <c r="AZ55" s="1291"/>
      <c r="BA55" s="1291"/>
      <c r="BB55" s="1294" t="s">
        <v>607</v>
      </c>
      <c r="BC55" s="1294"/>
      <c r="BD55" s="1294"/>
      <c r="BE55" s="1294"/>
      <c r="BF55" s="1294"/>
      <c r="BG55" s="1294"/>
      <c r="BH55" s="1294"/>
      <c r="BI55" s="1294"/>
      <c r="BJ55" s="1294"/>
      <c r="BK55" s="1294"/>
      <c r="BL55" s="1294"/>
      <c r="BM55" s="1294"/>
      <c r="BN55" s="1294"/>
      <c r="BO55" s="1294"/>
      <c r="BP55" s="1276"/>
      <c r="BQ55" s="1277"/>
      <c r="BR55" s="1277"/>
      <c r="BS55" s="1277"/>
      <c r="BT55" s="1277"/>
      <c r="BU55" s="1277"/>
      <c r="BV55" s="1277"/>
      <c r="BW55" s="1277"/>
      <c r="BX55" s="1276"/>
      <c r="BY55" s="1277"/>
      <c r="BZ55" s="1277"/>
      <c r="CA55" s="1277"/>
      <c r="CB55" s="1277"/>
      <c r="CC55" s="1277"/>
      <c r="CD55" s="1277"/>
      <c r="CE55" s="1277"/>
      <c r="CF55" s="1277">
        <v>44.6</v>
      </c>
      <c r="CG55" s="1277"/>
      <c r="CH55" s="1277"/>
      <c r="CI55" s="1277"/>
      <c r="CJ55" s="1277"/>
      <c r="CK55" s="1277"/>
      <c r="CL55" s="1277"/>
      <c r="CM55" s="1277"/>
      <c r="CN55" s="1277">
        <v>42</v>
      </c>
      <c r="CO55" s="1277"/>
      <c r="CP55" s="1277"/>
      <c r="CQ55" s="1277"/>
      <c r="CR55" s="1277"/>
      <c r="CS55" s="1277"/>
      <c r="CT55" s="1277"/>
      <c r="CU55" s="1277"/>
      <c r="CV55" s="1277">
        <v>38.200000000000003</v>
      </c>
      <c r="CW55" s="1277"/>
      <c r="CX55" s="1277"/>
      <c r="CY55" s="1277"/>
      <c r="CZ55" s="1277"/>
      <c r="DA55" s="1277"/>
      <c r="DB55" s="1277"/>
      <c r="DC55" s="1277"/>
    </row>
    <row r="56" spans="1:109" x14ac:dyDescent="0.15">
      <c r="A56" s="383"/>
      <c r="B56" s="375"/>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x14ac:dyDescent="0.15">
      <c r="B57" s="387"/>
      <c r="G57" s="1287"/>
      <c r="H57" s="1287"/>
      <c r="I57" s="1296"/>
      <c r="J57" s="1296"/>
      <c r="K57" s="1293"/>
      <c r="L57" s="1293"/>
      <c r="M57" s="1293"/>
      <c r="N57" s="1293"/>
      <c r="AM57" s="368"/>
      <c r="AN57" s="1291"/>
      <c r="AO57" s="1291"/>
      <c r="AP57" s="1291"/>
      <c r="AQ57" s="1291"/>
      <c r="AR57" s="1291"/>
      <c r="AS57" s="1291"/>
      <c r="AT57" s="1291"/>
      <c r="AU57" s="1291"/>
      <c r="AV57" s="1291"/>
      <c r="AW57" s="1291"/>
      <c r="AX57" s="1291"/>
      <c r="AY57" s="1291"/>
      <c r="AZ57" s="1291"/>
      <c r="BA57" s="1291"/>
      <c r="BB57" s="1294" t="s">
        <v>605</v>
      </c>
      <c r="BC57" s="1294"/>
      <c r="BD57" s="1294"/>
      <c r="BE57" s="1294"/>
      <c r="BF57" s="1294"/>
      <c r="BG57" s="1294"/>
      <c r="BH57" s="1294"/>
      <c r="BI57" s="1294"/>
      <c r="BJ57" s="1294"/>
      <c r="BK57" s="1294"/>
      <c r="BL57" s="1294"/>
      <c r="BM57" s="1294"/>
      <c r="BN57" s="1294"/>
      <c r="BO57" s="1294"/>
      <c r="BP57" s="1276"/>
      <c r="BQ57" s="1277"/>
      <c r="BR57" s="1277"/>
      <c r="BS57" s="1277"/>
      <c r="BT57" s="1277"/>
      <c r="BU57" s="1277"/>
      <c r="BV57" s="1277"/>
      <c r="BW57" s="1277"/>
      <c r="BX57" s="1276"/>
      <c r="BY57" s="1277"/>
      <c r="BZ57" s="1277"/>
      <c r="CA57" s="1277"/>
      <c r="CB57" s="1277"/>
      <c r="CC57" s="1277"/>
      <c r="CD57" s="1277"/>
      <c r="CE57" s="1277"/>
      <c r="CF57" s="1277">
        <v>48.9</v>
      </c>
      <c r="CG57" s="1277"/>
      <c r="CH57" s="1277"/>
      <c r="CI57" s="1277"/>
      <c r="CJ57" s="1277"/>
      <c r="CK57" s="1277"/>
      <c r="CL57" s="1277"/>
      <c r="CM57" s="1277"/>
      <c r="CN57" s="1277">
        <v>51.3</v>
      </c>
      <c r="CO57" s="1277"/>
      <c r="CP57" s="1277"/>
      <c r="CQ57" s="1277"/>
      <c r="CR57" s="1277"/>
      <c r="CS57" s="1277"/>
      <c r="CT57" s="1277"/>
      <c r="CU57" s="1277"/>
      <c r="CV57" s="1277">
        <v>52.7</v>
      </c>
      <c r="CW57" s="1277"/>
      <c r="CX57" s="1277"/>
      <c r="CY57" s="1277"/>
      <c r="CZ57" s="1277"/>
      <c r="DA57" s="1277"/>
      <c r="DB57" s="1277"/>
      <c r="DC57" s="1277"/>
      <c r="DD57" s="388"/>
      <c r="DE57" s="387"/>
    </row>
    <row r="58" spans="1:109" s="383" customFormat="1" x14ac:dyDescent="0.15">
      <c r="A58" s="368"/>
      <c r="B58" s="387"/>
      <c r="G58" s="1287"/>
      <c r="H58" s="1287"/>
      <c r="I58" s="1296"/>
      <c r="J58" s="1296"/>
      <c r="K58" s="1293"/>
      <c r="L58" s="1293"/>
      <c r="M58" s="1293"/>
      <c r="N58" s="1293"/>
      <c r="AM58" s="368"/>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8"/>
      <c r="DE58" s="387"/>
    </row>
    <row r="59" spans="1:109" s="383" customFormat="1" x14ac:dyDescent="0.15">
      <c r="A59" s="368"/>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8"/>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8"/>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8"/>
    </row>
    <row r="63" spans="1:109" ht="17.25" x14ac:dyDescent="0.15">
      <c r="B63" s="394" t="s">
        <v>608</v>
      </c>
    </row>
    <row r="64" spans="1:109" x14ac:dyDescent="0.15">
      <c r="B64" s="375"/>
      <c r="G64" s="382"/>
      <c r="I64" s="395"/>
      <c r="J64" s="395"/>
      <c r="K64" s="395"/>
      <c r="L64" s="395"/>
      <c r="M64" s="395"/>
      <c r="N64" s="396"/>
      <c r="AM64" s="382"/>
      <c r="AN64" s="382" t="s">
        <v>601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8" t="s">
        <v>612</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x14ac:dyDescent="0.15">
      <c r="B66" s="375"/>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x14ac:dyDescent="0.15">
      <c r="B67" s="375"/>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x14ac:dyDescent="0.15">
      <c r="B68" s="375"/>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x14ac:dyDescent="0.15">
      <c r="B69" s="375"/>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8" t="s">
        <v>602</v>
      </c>
    </row>
    <row r="72" spans="2:107" x14ac:dyDescent="0.15">
      <c r="B72" s="375"/>
      <c r="G72" s="1287"/>
      <c r="H72" s="1287"/>
      <c r="I72" s="1287"/>
      <c r="J72" s="1287"/>
      <c r="K72" s="385"/>
      <c r="L72" s="385"/>
      <c r="M72" s="386"/>
      <c r="N72" s="386"/>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551</v>
      </c>
      <c r="BQ72" s="1291"/>
      <c r="BR72" s="1291"/>
      <c r="BS72" s="1291"/>
      <c r="BT72" s="1291"/>
      <c r="BU72" s="1291"/>
      <c r="BV72" s="1291"/>
      <c r="BW72" s="1291"/>
      <c r="BX72" s="1291" t="s">
        <v>552</v>
      </c>
      <c r="BY72" s="1291"/>
      <c r="BZ72" s="1291"/>
      <c r="CA72" s="1291"/>
      <c r="CB72" s="1291"/>
      <c r="CC72" s="1291"/>
      <c r="CD72" s="1291"/>
      <c r="CE72" s="1291"/>
      <c r="CF72" s="1291" t="s">
        <v>553</v>
      </c>
      <c r="CG72" s="1291"/>
      <c r="CH72" s="1291"/>
      <c r="CI72" s="1291"/>
      <c r="CJ72" s="1291"/>
      <c r="CK72" s="1291"/>
      <c r="CL72" s="1291"/>
      <c r="CM72" s="1291"/>
      <c r="CN72" s="1291" t="s">
        <v>554</v>
      </c>
      <c r="CO72" s="1291"/>
      <c r="CP72" s="1291"/>
      <c r="CQ72" s="1291"/>
      <c r="CR72" s="1291"/>
      <c r="CS72" s="1291"/>
      <c r="CT72" s="1291"/>
      <c r="CU72" s="1291"/>
      <c r="CV72" s="1291" t="s">
        <v>555</v>
      </c>
      <c r="CW72" s="1291"/>
      <c r="CX72" s="1291"/>
      <c r="CY72" s="1291"/>
      <c r="CZ72" s="1291"/>
      <c r="DA72" s="1291"/>
      <c r="DB72" s="1291"/>
      <c r="DC72" s="1291"/>
    </row>
    <row r="73" spans="2:107" x14ac:dyDescent="0.15">
      <c r="B73" s="375"/>
      <c r="G73" s="1292"/>
      <c r="H73" s="1292"/>
      <c r="I73" s="1292"/>
      <c r="J73" s="1292"/>
      <c r="K73" s="1297"/>
      <c r="L73" s="1297"/>
      <c r="M73" s="1297"/>
      <c r="N73" s="1297"/>
      <c r="AM73" s="384"/>
      <c r="AN73" s="1294" t="s">
        <v>603</v>
      </c>
      <c r="AO73" s="1294"/>
      <c r="AP73" s="1294"/>
      <c r="AQ73" s="1294"/>
      <c r="AR73" s="1294"/>
      <c r="AS73" s="1294"/>
      <c r="AT73" s="1294"/>
      <c r="AU73" s="1294"/>
      <c r="AV73" s="1294"/>
      <c r="AW73" s="1294"/>
      <c r="AX73" s="1294"/>
      <c r="AY73" s="1294"/>
      <c r="AZ73" s="1294"/>
      <c r="BA73" s="1294"/>
      <c r="BB73" s="1294" t="s">
        <v>607</v>
      </c>
      <c r="BC73" s="1294"/>
      <c r="BD73" s="1294"/>
      <c r="BE73" s="1294"/>
      <c r="BF73" s="1294"/>
      <c r="BG73" s="1294"/>
      <c r="BH73" s="1294"/>
      <c r="BI73" s="1294"/>
      <c r="BJ73" s="1294"/>
      <c r="BK73" s="1294"/>
      <c r="BL73" s="1294"/>
      <c r="BM73" s="1294"/>
      <c r="BN73" s="1294"/>
      <c r="BO73" s="1294"/>
      <c r="BP73" s="1277">
        <v>72</v>
      </c>
      <c r="BQ73" s="1277"/>
      <c r="BR73" s="1277"/>
      <c r="BS73" s="1277"/>
      <c r="BT73" s="1277"/>
      <c r="BU73" s="1277"/>
      <c r="BV73" s="1277"/>
      <c r="BW73" s="1277"/>
      <c r="BX73" s="1277">
        <v>70.8</v>
      </c>
      <c r="BY73" s="1277"/>
      <c r="BZ73" s="1277"/>
      <c r="CA73" s="1277"/>
      <c r="CB73" s="1277"/>
      <c r="CC73" s="1277"/>
      <c r="CD73" s="1277"/>
      <c r="CE73" s="1277"/>
      <c r="CF73" s="1277">
        <v>61.9</v>
      </c>
      <c r="CG73" s="1277"/>
      <c r="CH73" s="1277"/>
      <c r="CI73" s="1277"/>
      <c r="CJ73" s="1277"/>
      <c r="CK73" s="1277"/>
      <c r="CL73" s="1277"/>
      <c r="CM73" s="1277"/>
      <c r="CN73" s="1277">
        <v>74</v>
      </c>
      <c r="CO73" s="1277"/>
      <c r="CP73" s="1277"/>
      <c r="CQ73" s="1277"/>
      <c r="CR73" s="1277"/>
      <c r="CS73" s="1277"/>
      <c r="CT73" s="1277"/>
      <c r="CU73" s="1277"/>
      <c r="CV73" s="1277">
        <v>66.599999999999994</v>
      </c>
      <c r="CW73" s="1277"/>
      <c r="CX73" s="1277"/>
      <c r="CY73" s="1277"/>
      <c r="CZ73" s="1277"/>
      <c r="DA73" s="1277"/>
      <c r="DB73" s="1277"/>
      <c r="DC73" s="1277"/>
    </row>
    <row r="74" spans="2:107" x14ac:dyDescent="0.15">
      <c r="B74" s="375"/>
      <c r="G74" s="1292"/>
      <c r="H74" s="1292"/>
      <c r="I74" s="1292"/>
      <c r="J74" s="1292"/>
      <c r="K74" s="1297"/>
      <c r="L74" s="1297"/>
      <c r="M74" s="1297"/>
      <c r="N74" s="1297"/>
      <c r="AM74" s="384"/>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5"/>
      <c r="G75" s="1292"/>
      <c r="H75" s="1292"/>
      <c r="I75" s="1287"/>
      <c r="J75" s="1287"/>
      <c r="K75" s="1293"/>
      <c r="L75" s="1293"/>
      <c r="M75" s="1293"/>
      <c r="N75" s="1293"/>
      <c r="AM75" s="384"/>
      <c r="AN75" s="1294"/>
      <c r="AO75" s="1294"/>
      <c r="AP75" s="1294"/>
      <c r="AQ75" s="1294"/>
      <c r="AR75" s="1294"/>
      <c r="AS75" s="1294"/>
      <c r="AT75" s="1294"/>
      <c r="AU75" s="1294"/>
      <c r="AV75" s="1294"/>
      <c r="AW75" s="1294"/>
      <c r="AX75" s="1294"/>
      <c r="AY75" s="1294"/>
      <c r="AZ75" s="1294"/>
      <c r="BA75" s="1294"/>
      <c r="BB75" s="1294" t="s">
        <v>609</v>
      </c>
      <c r="BC75" s="1294"/>
      <c r="BD75" s="1294"/>
      <c r="BE75" s="1294"/>
      <c r="BF75" s="1294"/>
      <c r="BG75" s="1294"/>
      <c r="BH75" s="1294"/>
      <c r="BI75" s="1294"/>
      <c r="BJ75" s="1294"/>
      <c r="BK75" s="1294"/>
      <c r="BL75" s="1294"/>
      <c r="BM75" s="1294"/>
      <c r="BN75" s="1294"/>
      <c r="BO75" s="1294"/>
      <c r="BP75" s="1277">
        <v>13.3</v>
      </c>
      <c r="BQ75" s="1277"/>
      <c r="BR75" s="1277"/>
      <c r="BS75" s="1277"/>
      <c r="BT75" s="1277"/>
      <c r="BU75" s="1277"/>
      <c r="BV75" s="1277"/>
      <c r="BW75" s="1277"/>
      <c r="BX75" s="1277">
        <v>11.3</v>
      </c>
      <c r="BY75" s="1277"/>
      <c r="BZ75" s="1277"/>
      <c r="CA75" s="1277"/>
      <c r="CB75" s="1277"/>
      <c r="CC75" s="1277"/>
      <c r="CD75" s="1277"/>
      <c r="CE75" s="1277"/>
      <c r="CF75" s="1277">
        <v>9.5</v>
      </c>
      <c r="CG75" s="1277"/>
      <c r="CH75" s="1277"/>
      <c r="CI75" s="1277"/>
      <c r="CJ75" s="1277"/>
      <c r="CK75" s="1277"/>
      <c r="CL75" s="1277"/>
      <c r="CM75" s="1277"/>
      <c r="CN75" s="1277">
        <v>7.7</v>
      </c>
      <c r="CO75" s="1277"/>
      <c r="CP75" s="1277"/>
      <c r="CQ75" s="1277"/>
      <c r="CR75" s="1277"/>
      <c r="CS75" s="1277"/>
      <c r="CT75" s="1277"/>
      <c r="CU75" s="1277"/>
      <c r="CV75" s="1277">
        <v>7.1</v>
      </c>
      <c r="CW75" s="1277"/>
      <c r="CX75" s="1277"/>
      <c r="CY75" s="1277"/>
      <c r="CZ75" s="1277"/>
      <c r="DA75" s="1277"/>
      <c r="DB75" s="1277"/>
      <c r="DC75" s="1277"/>
    </row>
    <row r="76" spans="2:107" x14ac:dyDescent="0.15">
      <c r="B76" s="375"/>
      <c r="G76" s="1292"/>
      <c r="H76" s="1292"/>
      <c r="I76" s="1287"/>
      <c r="J76" s="1287"/>
      <c r="K76" s="1293"/>
      <c r="L76" s="1293"/>
      <c r="M76" s="1293"/>
      <c r="N76" s="1293"/>
      <c r="AM76" s="384"/>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5"/>
      <c r="G77" s="1287"/>
      <c r="H77" s="1287"/>
      <c r="I77" s="1287"/>
      <c r="J77" s="1287"/>
      <c r="K77" s="1297"/>
      <c r="L77" s="1297"/>
      <c r="M77" s="1297"/>
      <c r="N77" s="1297"/>
      <c r="AN77" s="1291" t="s">
        <v>606</v>
      </c>
      <c r="AO77" s="1291"/>
      <c r="AP77" s="1291"/>
      <c r="AQ77" s="1291"/>
      <c r="AR77" s="1291"/>
      <c r="AS77" s="1291"/>
      <c r="AT77" s="1291"/>
      <c r="AU77" s="1291"/>
      <c r="AV77" s="1291"/>
      <c r="AW77" s="1291"/>
      <c r="AX77" s="1291"/>
      <c r="AY77" s="1291"/>
      <c r="AZ77" s="1291"/>
      <c r="BA77" s="1291"/>
      <c r="BB77" s="1294" t="s">
        <v>607</v>
      </c>
      <c r="BC77" s="1294"/>
      <c r="BD77" s="1294"/>
      <c r="BE77" s="1294"/>
      <c r="BF77" s="1294"/>
      <c r="BG77" s="1294"/>
      <c r="BH77" s="1294"/>
      <c r="BI77" s="1294"/>
      <c r="BJ77" s="1294"/>
      <c r="BK77" s="1294"/>
      <c r="BL77" s="1294"/>
      <c r="BM77" s="1294"/>
      <c r="BN77" s="1294"/>
      <c r="BO77" s="1294"/>
      <c r="BP77" s="1277">
        <v>51.9</v>
      </c>
      <c r="BQ77" s="1277"/>
      <c r="BR77" s="1277"/>
      <c r="BS77" s="1277"/>
      <c r="BT77" s="1277"/>
      <c r="BU77" s="1277"/>
      <c r="BV77" s="1277"/>
      <c r="BW77" s="1277"/>
      <c r="BX77" s="1277">
        <v>46.9</v>
      </c>
      <c r="BY77" s="1277"/>
      <c r="BZ77" s="1277"/>
      <c r="CA77" s="1277"/>
      <c r="CB77" s="1277"/>
      <c r="CC77" s="1277"/>
      <c r="CD77" s="1277"/>
      <c r="CE77" s="1277"/>
      <c r="CF77" s="1277">
        <v>44.6</v>
      </c>
      <c r="CG77" s="1277"/>
      <c r="CH77" s="1277"/>
      <c r="CI77" s="1277"/>
      <c r="CJ77" s="1277"/>
      <c r="CK77" s="1277"/>
      <c r="CL77" s="1277"/>
      <c r="CM77" s="1277"/>
      <c r="CN77" s="1277">
        <v>42</v>
      </c>
      <c r="CO77" s="1277"/>
      <c r="CP77" s="1277"/>
      <c r="CQ77" s="1277"/>
      <c r="CR77" s="1277"/>
      <c r="CS77" s="1277"/>
      <c r="CT77" s="1277"/>
      <c r="CU77" s="1277"/>
      <c r="CV77" s="1277">
        <v>38.200000000000003</v>
      </c>
      <c r="CW77" s="1277"/>
      <c r="CX77" s="1277"/>
      <c r="CY77" s="1277"/>
      <c r="CZ77" s="1277"/>
      <c r="DA77" s="1277"/>
      <c r="DB77" s="1277"/>
      <c r="DC77" s="1277"/>
    </row>
    <row r="78" spans="2:107" x14ac:dyDescent="0.15">
      <c r="B78" s="375"/>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5"/>
      <c r="G79" s="1287"/>
      <c r="H79" s="1287"/>
      <c r="I79" s="1296"/>
      <c r="J79" s="1296"/>
      <c r="K79" s="1298"/>
      <c r="L79" s="1298"/>
      <c r="M79" s="1298"/>
      <c r="N79" s="1298"/>
      <c r="AN79" s="1291"/>
      <c r="AO79" s="1291"/>
      <c r="AP79" s="1291"/>
      <c r="AQ79" s="1291"/>
      <c r="AR79" s="1291"/>
      <c r="AS79" s="1291"/>
      <c r="AT79" s="1291"/>
      <c r="AU79" s="1291"/>
      <c r="AV79" s="1291"/>
      <c r="AW79" s="1291"/>
      <c r="AX79" s="1291"/>
      <c r="AY79" s="1291"/>
      <c r="AZ79" s="1291"/>
      <c r="BA79" s="1291"/>
      <c r="BB79" s="1294" t="s">
        <v>609</v>
      </c>
      <c r="BC79" s="1294"/>
      <c r="BD79" s="1294"/>
      <c r="BE79" s="1294"/>
      <c r="BF79" s="1294"/>
      <c r="BG79" s="1294"/>
      <c r="BH79" s="1294"/>
      <c r="BI79" s="1294"/>
      <c r="BJ79" s="1294"/>
      <c r="BK79" s="1294"/>
      <c r="BL79" s="1294"/>
      <c r="BM79" s="1294"/>
      <c r="BN79" s="1294"/>
      <c r="BO79" s="1294"/>
      <c r="BP79" s="1277">
        <v>11.7</v>
      </c>
      <c r="BQ79" s="1277"/>
      <c r="BR79" s="1277"/>
      <c r="BS79" s="1277"/>
      <c r="BT79" s="1277"/>
      <c r="BU79" s="1277"/>
      <c r="BV79" s="1277"/>
      <c r="BW79" s="1277"/>
      <c r="BX79" s="1277">
        <v>10.4</v>
      </c>
      <c r="BY79" s="1277"/>
      <c r="BZ79" s="1277"/>
      <c r="CA79" s="1277"/>
      <c r="CB79" s="1277"/>
      <c r="CC79" s="1277"/>
      <c r="CD79" s="1277"/>
      <c r="CE79" s="1277"/>
      <c r="CF79" s="1277">
        <v>9.9</v>
      </c>
      <c r="CG79" s="1277"/>
      <c r="CH79" s="1277"/>
      <c r="CI79" s="1277"/>
      <c r="CJ79" s="1277"/>
      <c r="CK79" s="1277"/>
      <c r="CL79" s="1277"/>
      <c r="CM79" s="1277"/>
      <c r="CN79" s="1277">
        <v>9.1</v>
      </c>
      <c r="CO79" s="1277"/>
      <c r="CP79" s="1277"/>
      <c r="CQ79" s="1277"/>
      <c r="CR79" s="1277"/>
      <c r="CS79" s="1277"/>
      <c r="CT79" s="1277"/>
      <c r="CU79" s="1277"/>
      <c r="CV79" s="1277">
        <v>9.3000000000000007</v>
      </c>
      <c r="CW79" s="1277"/>
      <c r="CX79" s="1277"/>
      <c r="CY79" s="1277"/>
      <c r="CZ79" s="1277"/>
      <c r="DA79" s="1277"/>
      <c r="DB79" s="1277"/>
      <c r="DC79" s="1277"/>
    </row>
    <row r="80" spans="2:107" x14ac:dyDescent="0.15">
      <c r="B80" s="375"/>
      <c r="G80" s="1287"/>
      <c r="H80" s="1287"/>
      <c r="I80" s="1296"/>
      <c r="J80" s="1296"/>
      <c r="K80" s="1298"/>
      <c r="L80" s="1298"/>
      <c r="M80" s="1298"/>
      <c r="N80" s="1298"/>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8"/>
      <c r="DE84" s="368"/>
    </row>
    <row r="85" spans="2:109" x14ac:dyDescent="0.15">
      <c r="DD85" s="368"/>
      <c r="DE85" s="368"/>
    </row>
    <row r="86" spans="2:109" hidden="1" x14ac:dyDescent="0.15">
      <c r="DD86" s="368"/>
      <c r="DE86" s="368"/>
    </row>
    <row r="87" spans="2:109" hidden="1" x14ac:dyDescent="0.15">
      <c r="K87" s="403"/>
      <c r="AQ87" s="403"/>
      <c r="BC87" s="403"/>
      <c r="BO87" s="403"/>
      <c r="CA87" s="403"/>
      <c r="CM87" s="403"/>
      <c r="CY87" s="403"/>
      <c r="DD87" s="368"/>
      <c r="DE87" s="368"/>
    </row>
    <row r="88" spans="2:109" hidden="1" x14ac:dyDescent="0.15">
      <c r="DD88" s="368"/>
      <c r="DE88" s="368"/>
    </row>
    <row r="89" spans="2:109" hidden="1" x14ac:dyDescent="0.15">
      <c r="DD89" s="368"/>
      <c r="DE89" s="368"/>
    </row>
    <row r="90" spans="2:109" hidden="1" x14ac:dyDescent="0.15">
      <c r="DD90" s="368"/>
      <c r="DE90" s="368"/>
    </row>
    <row r="91" spans="2:109" hidden="1" x14ac:dyDescent="0.15">
      <c r="DD91" s="368"/>
      <c r="DE91" s="368"/>
    </row>
    <row r="92" spans="2:109" ht="13.5" hidden="1" customHeight="1" x14ac:dyDescent="0.15">
      <c r="DD92" s="368"/>
      <c r="DE92" s="368"/>
    </row>
    <row r="93" spans="2:109" ht="13.5" hidden="1" customHeight="1" x14ac:dyDescent="0.15">
      <c r="DD93" s="368"/>
      <c r="DE93" s="368"/>
    </row>
    <row r="94" spans="2:109" ht="13.5" hidden="1" customHeight="1" x14ac:dyDescent="0.15">
      <c r="DD94" s="368"/>
      <c r="DE94" s="368"/>
    </row>
    <row r="95" spans="2:109" ht="13.5" hidden="1" customHeight="1" x14ac:dyDescent="0.15">
      <c r="DD95" s="368"/>
      <c r="DE95" s="368"/>
    </row>
    <row r="96" spans="2:109" ht="13.5" hidden="1" customHeight="1" x14ac:dyDescent="0.15">
      <c r="DD96" s="368"/>
      <c r="DE96" s="368"/>
    </row>
    <row r="97" spans="108:109" ht="13.5" hidden="1" customHeight="1" x14ac:dyDescent="0.15">
      <c r="DD97" s="368"/>
      <c r="DE97" s="368"/>
    </row>
    <row r="98" spans="108:109" ht="13.5" hidden="1" customHeight="1" x14ac:dyDescent="0.15">
      <c r="DD98" s="368"/>
      <c r="DE98" s="368"/>
    </row>
    <row r="99" spans="108:109" ht="13.5" hidden="1" customHeight="1" x14ac:dyDescent="0.15">
      <c r="DD99" s="368"/>
      <c r="DE99" s="368"/>
    </row>
    <row r="100" spans="108:109" ht="13.5" hidden="1" customHeight="1" x14ac:dyDescent="0.15">
      <c r="DD100" s="368"/>
      <c r="DE100" s="368"/>
    </row>
    <row r="101" spans="108:109" ht="13.5" hidden="1" customHeight="1" x14ac:dyDescent="0.15">
      <c r="DD101" s="368"/>
      <c r="DE101" s="368"/>
    </row>
    <row r="102" spans="108:109" ht="13.5" hidden="1" customHeight="1" x14ac:dyDescent="0.15">
      <c r="DD102" s="368"/>
      <c r="DE102" s="368"/>
    </row>
    <row r="103" spans="108:109" ht="13.5" hidden="1" customHeight="1" x14ac:dyDescent="0.15">
      <c r="DD103" s="368"/>
      <c r="DE103" s="368"/>
    </row>
    <row r="104" spans="108:109" ht="13.5" hidden="1" customHeight="1" x14ac:dyDescent="0.15">
      <c r="DD104" s="368"/>
      <c r="DE104" s="368"/>
    </row>
    <row r="105" spans="108:109" ht="13.5" hidden="1" customHeight="1" x14ac:dyDescent="0.15">
      <c r="DD105" s="368"/>
      <c r="DE105" s="368"/>
    </row>
    <row r="106" spans="108:109" ht="13.5" hidden="1" customHeight="1" x14ac:dyDescent="0.15">
      <c r="DD106" s="368"/>
      <c r="DE106" s="368"/>
    </row>
    <row r="107" spans="108:109" ht="13.5" hidden="1" customHeight="1" x14ac:dyDescent="0.15">
      <c r="DD107" s="368"/>
      <c r="DE107" s="368"/>
    </row>
    <row r="108" spans="108:109" ht="13.5" hidden="1" customHeight="1" x14ac:dyDescent="0.15">
      <c r="DD108" s="368"/>
      <c r="DE108" s="368"/>
    </row>
    <row r="109" spans="108:109" ht="13.5" hidden="1" customHeight="1" x14ac:dyDescent="0.15">
      <c r="DD109" s="368"/>
      <c r="DE109" s="368"/>
    </row>
    <row r="110" spans="108:109" ht="13.5" hidden="1" customHeight="1" x14ac:dyDescent="0.15">
      <c r="DD110" s="368"/>
      <c r="DE110" s="368"/>
    </row>
    <row r="111" spans="108:109" ht="13.5" hidden="1" customHeight="1" x14ac:dyDescent="0.15">
      <c r="DD111" s="368"/>
      <c r="DE111" s="368"/>
    </row>
    <row r="112" spans="108:109" ht="13.5" hidden="1" customHeight="1" x14ac:dyDescent="0.15">
      <c r="DD112" s="368"/>
      <c r="DE112" s="368"/>
    </row>
    <row r="113" spans="108:109" ht="13.5" hidden="1" customHeight="1" x14ac:dyDescent="0.15">
      <c r="DD113" s="368"/>
      <c r="DE113" s="368"/>
    </row>
    <row r="114" spans="108:109" ht="13.5" hidden="1" customHeight="1" x14ac:dyDescent="0.15">
      <c r="DD114" s="368"/>
      <c r="DE114" s="368"/>
    </row>
    <row r="115" spans="108:109" ht="13.5" hidden="1" customHeight="1" x14ac:dyDescent="0.15">
      <c r="DD115" s="368"/>
      <c r="DE115" s="368"/>
    </row>
    <row r="116" spans="108:109" ht="13.5" hidden="1" customHeight="1" x14ac:dyDescent="0.15">
      <c r="DD116" s="368"/>
      <c r="DE116" s="368"/>
    </row>
    <row r="117" spans="108:109" ht="13.5" hidden="1" customHeight="1" x14ac:dyDescent="0.15">
      <c r="DD117" s="368"/>
      <c r="DE117" s="368"/>
    </row>
    <row r="118" spans="108:109" ht="13.5" hidden="1" customHeight="1" x14ac:dyDescent="0.15">
      <c r="DD118" s="368"/>
      <c r="DE118" s="368"/>
    </row>
    <row r="119" spans="108:109" ht="13.5" hidden="1" customHeight="1" x14ac:dyDescent="0.15">
      <c r="DD119" s="368"/>
      <c r="DE119" s="368"/>
    </row>
    <row r="120" spans="108:109" ht="13.5" hidden="1" customHeight="1" x14ac:dyDescent="0.15">
      <c r="DD120" s="368"/>
      <c r="DE120" s="368"/>
    </row>
    <row r="121" spans="108:109" ht="13.5" hidden="1" customHeight="1" x14ac:dyDescent="0.15">
      <c r="DD121" s="368"/>
      <c r="DE121" s="368"/>
    </row>
    <row r="122" spans="108:109" ht="13.5" hidden="1" customHeight="1" x14ac:dyDescent="0.15">
      <c r="DD122" s="368"/>
      <c r="DE122" s="368"/>
    </row>
    <row r="123" spans="108:109" ht="13.5" hidden="1" customHeight="1" x14ac:dyDescent="0.15">
      <c r="DD123" s="368"/>
      <c r="DE123" s="368"/>
    </row>
    <row r="124" spans="108:109" ht="13.5" hidden="1" customHeight="1" x14ac:dyDescent="0.15">
      <c r="DD124" s="368"/>
      <c r="DE124" s="368"/>
    </row>
    <row r="125" spans="108:109" ht="13.5" hidden="1" customHeight="1" x14ac:dyDescent="0.15">
      <c r="DD125" s="368"/>
      <c r="DE125" s="368"/>
    </row>
    <row r="126" spans="108:109" ht="13.5" hidden="1" customHeight="1" x14ac:dyDescent="0.15">
      <c r="DD126" s="368"/>
      <c r="DE126" s="368"/>
    </row>
    <row r="127" spans="108:109" ht="13.5" hidden="1" customHeight="1" x14ac:dyDescent="0.15">
      <c r="DD127" s="368"/>
      <c r="DE127" s="368"/>
    </row>
    <row r="128" spans="108:109" ht="13.5" hidden="1" customHeight="1" x14ac:dyDescent="0.15">
      <c r="DD128" s="368"/>
      <c r="DE128" s="368"/>
    </row>
    <row r="129" spans="108:109" ht="13.5" hidden="1" customHeight="1" x14ac:dyDescent="0.15">
      <c r="DD129" s="368"/>
      <c r="DE129" s="368"/>
    </row>
    <row r="130" spans="108:109" ht="13.5" hidden="1" customHeight="1" x14ac:dyDescent="0.15">
      <c r="DD130" s="368"/>
      <c r="DE130" s="368"/>
    </row>
    <row r="131" spans="108:109" ht="13.5" hidden="1" customHeight="1" x14ac:dyDescent="0.15">
      <c r="DD131" s="368"/>
      <c r="DE131" s="368"/>
    </row>
    <row r="132" spans="108:109" ht="13.5" hidden="1" customHeight="1" x14ac:dyDescent="0.15">
      <c r="DD132" s="368"/>
      <c r="DE132" s="368"/>
    </row>
    <row r="133" spans="108:109" ht="13.5" hidden="1" customHeight="1" x14ac:dyDescent="0.15">
      <c r="DD133" s="368"/>
      <c r="DE133" s="368"/>
    </row>
    <row r="134" spans="108:109" ht="13.5" hidden="1" customHeight="1" x14ac:dyDescent="0.15">
      <c r="DD134" s="368"/>
      <c r="DE134" s="368"/>
    </row>
    <row r="135" spans="108:109" ht="13.5" hidden="1" customHeight="1" x14ac:dyDescent="0.15">
      <c r="DD135" s="368"/>
      <c r="DE135" s="368"/>
    </row>
    <row r="136" spans="108:109" ht="13.5" hidden="1" customHeight="1" x14ac:dyDescent="0.15">
      <c r="DD136" s="368"/>
      <c r="DE136" s="368"/>
    </row>
    <row r="137" spans="108:109" ht="13.5" hidden="1" customHeight="1" x14ac:dyDescent="0.15">
      <c r="DD137" s="368"/>
      <c r="DE137" s="368"/>
    </row>
    <row r="138" spans="108:109" ht="13.5" hidden="1" customHeight="1" x14ac:dyDescent="0.15">
      <c r="DD138" s="368"/>
      <c r="DE138" s="368"/>
    </row>
    <row r="139" spans="108:109" ht="13.5" hidden="1" customHeight="1" x14ac:dyDescent="0.15">
      <c r="DD139" s="368"/>
      <c r="DE139" s="368"/>
    </row>
    <row r="140" spans="108:109" ht="13.5" hidden="1" customHeight="1" x14ac:dyDescent="0.15">
      <c r="DD140" s="368"/>
      <c r="DE140" s="368"/>
    </row>
    <row r="141" spans="108:109" ht="13.5" hidden="1" customHeight="1" x14ac:dyDescent="0.15">
      <c r="DD141" s="368"/>
      <c r="DE141" s="368"/>
    </row>
    <row r="142" spans="108:109" ht="13.5" hidden="1" customHeight="1" x14ac:dyDescent="0.15">
      <c r="DD142" s="368"/>
      <c r="DE142" s="368"/>
    </row>
    <row r="143" spans="108:109" ht="13.5" hidden="1" customHeight="1" x14ac:dyDescent="0.15">
      <c r="DD143" s="368"/>
      <c r="DE143" s="368"/>
    </row>
    <row r="144" spans="108:109" ht="13.5" hidden="1" customHeight="1" x14ac:dyDescent="0.15">
      <c r="DD144" s="368"/>
      <c r="DE144" s="368"/>
    </row>
    <row r="145" spans="108:109" ht="13.5" hidden="1" customHeight="1" x14ac:dyDescent="0.15">
      <c r="DD145" s="368"/>
      <c r="DE145" s="368"/>
    </row>
    <row r="146" spans="108:109" ht="13.5" hidden="1" customHeight="1" x14ac:dyDescent="0.15">
      <c r="DD146" s="368"/>
      <c r="DE146" s="368"/>
    </row>
    <row r="147" spans="108:109" ht="13.5" hidden="1" customHeight="1" x14ac:dyDescent="0.15">
      <c r="DD147" s="368"/>
      <c r="DE147" s="368"/>
    </row>
    <row r="148" spans="108:109" ht="13.5" hidden="1" customHeight="1" x14ac:dyDescent="0.15">
      <c r="DD148" s="368"/>
      <c r="DE148" s="368"/>
    </row>
    <row r="149" spans="108:109" ht="13.5" hidden="1" customHeight="1" x14ac:dyDescent="0.15">
      <c r="DD149" s="368"/>
      <c r="DE149" s="368"/>
    </row>
    <row r="150" spans="108:109" ht="13.5" hidden="1" customHeight="1" x14ac:dyDescent="0.15">
      <c r="DD150" s="368"/>
      <c r="DE150" s="368"/>
    </row>
    <row r="151" spans="108:109" ht="13.5" hidden="1" customHeight="1" x14ac:dyDescent="0.15">
      <c r="DD151" s="368"/>
      <c r="DE151" s="368"/>
    </row>
    <row r="152" spans="108:109" ht="13.5" hidden="1" customHeight="1" x14ac:dyDescent="0.15">
      <c r="DD152" s="368"/>
      <c r="DE152" s="368"/>
    </row>
    <row r="153" spans="108:109" ht="13.5" hidden="1" customHeight="1" x14ac:dyDescent="0.15">
      <c r="DD153" s="368"/>
      <c r="DE153" s="368"/>
    </row>
    <row r="154" spans="108:109" ht="13.5" hidden="1" customHeight="1" x14ac:dyDescent="0.15">
      <c r="DD154" s="368"/>
      <c r="DE154" s="368"/>
    </row>
    <row r="155" spans="108:109" ht="13.5" hidden="1" customHeight="1" x14ac:dyDescent="0.15">
      <c r="DD155" s="368"/>
      <c r="DE155" s="368"/>
    </row>
    <row r="156" spans="108:109" ht="13.5" hidden="1" customHeight="1" x14ac:dyDescent="0.15">
      <c r="DD156" s="368"/>
      <c r="DE156" s="368"/>
    </row>
    <row r="157" spans="108:109" ht="13.5" hidden="1" customHeight="1" x14ac:dyDescent="0.15">
      <c r="DD157" s="368"/>
      <c r="DE157" s="368"/>
    </row>
    <row r="158" spans="108:109" ht="13.5" hidden="1" customHeight="1" x14ac:dyDescent="0.15">
      <c r="DD158" s="368"/>
      <c r="DE158" s="368"/>
    </row>
    <row r="159" spans="108:109" ht="13.5" hidden="1" customHeight="1" x14ac:dyDescent="0.15">
      <c r="DD159" s="368"/>
      <c r="DE159" s="368"/>
    </row>
    <row r="160" spans="108:109" ht="13.5" hidden="1" customHeight="1" x14ac:dyDescent="0.15">
      <c r="DD160" s="368"/>
      <c r="DE160" s="36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TVsiLHqGLC2my+LC18H0fFcdpKsYjfE+ZEfLh4KTkPYiE5W5tPVaw/fXFcngaVdsCN333/DncdKPJ01hId4aw==" saltValue="IjbcrD5pbf3tdWTNS/UeV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E1zRpT/4bZlNriRrBQd8uTqyPm1DYBWUm66PM4R4sW8H1Jua/EqQCeLgMTWop2+PFV8K0+gEtJKXCJgNkf6Tw==" saltValue="vd0kcAsSOiI0kdm4MMnJ9g==" spinCount="100000" sheet="1" objects="1" scenarios="1"/>
  <dataConsolidate/>
  <phoneticPr fontId="2"/>
  <printOptions horizontalCentered="1"/>
  <pageMargins left="0" right="0" top="0.39370078740157483" bottom="0.39370078740157483" header="0.19685039370078741" footer="0.19685039370078741"/>
  <pageSetup paperSize="9" scale="33"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NC0JOCetB0L3KmeAxQGVUJ4EzTqEWW80E679CF+yFGVKadNPlWb0cXitfiqgHQVfrRAlhJyd+W6w6+9VEbNUw==" saltValue="TpwcUNffvOUupMPh7kku8w==" spinCount="100000" sheet="1" objects="1" scenarios="1"/>
  <dataConsolidate/>
  <phoneticPr fontId="2"/>
  <printOptions horizontalCentered="1"/>
  <pageMargins left="0" right="0" top="0.39370078740157483" bottom="0.39370078740157483" header="0.19685039370078741" footer="0.19685039370078741"/>
  <pageSetup paperSize="9" scale="33"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548</v>
      </c>
      <c r="G2" s="136"/>
      <c r="H2" s="137"/>
    </row>
    <row r="3" spans="1:8" x14ac:dyDescent="0.15">
      <c r="A3" s="133" t="s">
        <v>541</v>
      </c>
      <c r="B3" s="138"/>
      <c r="C3" s="139"/>
      <c r="D3" s="140">
        <v>43754</v>
      </c>
      <c r="E3" s="141"/>
      <c r="F3" s="142">
        <v>92698</v>
      </c>
      <c r="G3" s="143"/>
      <c r="H3" s="144"/>
    </row>
    <row r="4" spans="1:8" x14ac:dyDescent="0.15">
      <c r="A4" s="145"/>
      <c r="B4" s="146"/>
      <c r="C4" s="147"/>
      <c r="D4" s="148">
        <v>15365</v>
      </c>
      <c r="E4" s="149"/>
      <c r="F4" s="150">
        <v>45144</v>
      </c>
      <c r="G4" s="151"/>
      <c r="H4" s="152"/>
    </row>
    <row r="5" spans="1:8" x14ac:dyDescent="0.15">
      <c r="A5" s="133" t="s">
        <v>543</v>
      </c>
      <c r="B5" s="138"/>
      <c r="C5" s="139"/>
      <c r="D5" s="140">
        <v>68721</v>
      </c>
      <c r="E5" s="141"/>
      <c r="F5" s="142">
        <v>78556</v>
      </c>
      <c r="G5" s="143"/>
      <c r="H5" s="144"/>
    </row>
    <row r="6" spans="1:8" x14ac:dyDescent="0.15">
      <c r="A6" s="145"/>
      <c r="B6" s="146"/>
      <c r="C6" s="147"/>
      <c r="D6" s="148">
        <v>18952</v>
      </c>
      <c r="E6" s="149"/>
      <c r="F6" s="150">
        <v>40810</v>
      </c>
      <c r="G6" s="151"/>
      <c r="H6" s="152"/>
    </row>
    <row r="7" spans="1:8" x14ac:dyDescent="0.15">
      <c r="A7" s="133" t="s">
        <v>544</v>
      </c>
      <c r="B7" s="138"/>
      <c r="C7" s="139"/>
      <c r="D7" s="140">
        <v>37971</v>
      </c>
      <c r="E7" s="141"/>
      <c r="F7" s="142">
        <v>87924</v>
      </c>
      <c r="G7" s="143"/>
      <c r="H7" s="144"/>
    </row>
    <row r="8" spans="1:8" x14ac:dyDescent="0.15">
      <c r="A8" s="145"/>
      <c r="B8" s="146"/>
      <c r="C8" s="147"/>
      <c r="D8" s="148">
        <v>17946</v>
      </c>
      <c r="E8" s="149"/>
      <c r="F8" s="150">
        <v>43482</v>
      </c>
      <c r="G8" s="151"/>
      <c r="H8" s="152"/>
    </row>
    <row r="9" spans="1:8" x14ac:dyDescent="0.15">
      <c r="A9" s="133" t="s">
        <v>545</v>
      </c>
      <c r="B9" s="138"/>
      <c r="C9" s="139"/>
      <c r="D9" s="140">
        <v>52629</v>
      </c>
      <c r="E9" s="141"/>
      <c r="F9" s="142">
        <v>85078</v>
      </c>
      <c r="G9" s="143"/>
      <c r="H9" s="144"/>
    </row>
    <row r="10" spans="1:8" x14ac:dyDescent="0.15">
      <c r="A10" s="145"/>
      <c r="B10" s="146"/>
      <c r="C10" s="147"/>
      <c r="D10" s="148">
        <v>29720</v>
      </c>
      <c r="E10" s="149"/>
      <c r="F10" s="150">
        <v>45315</v>
      </c>
      <c r="G10" s="151"/>
      <c r="H10" s="152"/>
    </row>
    <row r="11" spans="1:8" x14ac:dyDescent="0.15">
      <c r="A11" s="133" t="s">
        <v>546</v>
      </c>
      <c r="B11" s="138"/>
      <c r="C11" s="139"/>
      <c r="D11" s="140">
        <v>25515</v>
      </c>
      <c r="E11" s="141"/>
      <c r="F11" s="142">
        <v>65052</v>
      </c>
      <c r="G11" s="143"/>
      <c r="H11" s="144"/>
    </row>
    <row r="12" spans="1:8" x14ac:dyDescent="0.15">
      <c r="A12" s="145"/>
      <c r="B12" s="146"/>
      <c r="C12" s="153"/>
      <c r="D12" s="148">
        <v>23707</v>
      </c>
      <c r="E12" s="149"/>
      <c r="F12" s="150">
        <v>37035</v>
      </c>
      <c r="G12" s="151"/>
      <c r="H12" s="152"/>
    </row>
    <row r="13" spans="1:8" x14ac:dyDescent="0.15">
      <c r="A13" s="133"/>
      <c r="B13" s="138"/>
      <c r="C13" s="154"/>
      <c r="D13" s="155">
        <v>45718</v>
      </c>
      <c r="E13" s="156"/>
      <c r="F13" s="157">
        <v>81862</v>
      </c>
      <c r="G13" s="158"/>
      <c r="H13" s="144"/>
    </row>
    <row r="14" spans="1:8" x14ac:dyDescent="0.15">
      <c r="A14" s="145"/>
      <c r="B14" s="146"/>
      <c r="C14" s="147"/>
      <c r="D14" s="148">
        <v>21138</v>
      </c>
      <c r="E14" s="149"/>
      <c r="F14" s="150">
        <v>42357</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9.66</v>
      </c>
      <c r="C19" s="159">
        <f>ROUND(VALUE(SUBSTITUTE(実質収支比率等に係る経年分析!G$48,"▲","-")),2)</f>
        <v>10.6</v>
      </c>
      <c r="D19" s="159">
        <f>ROUND(VALUE(SUBSTITUTE(実質収支比率等に係る経年分析!H$48,"▲","-")),2)</f>
        <v>10.43</v>
      </c>
      <c r="E19" s="159">
        <f>ROUND(VALUE(SUBSTITUTE(実質収支比率等に係る経年分析!I$48,"▲","-")),2)</f>
        <v>9.1199999999999992</v>
      </c>
      <c r="F19" s="159">
        <f>ROUND(VALUE(SUBSTITUTE(実質収支比率等に係る経年分析!J$48,"▲","-")),2)</f>
        <v>9.56</v>
      </c>
    </row>
    <row r="20" spans="1:11" x14ac:dyDescent="0.15">
      <c r="A20" s="159" t="s">
        <v>48</v>
      </c>
      <c r="B20" s="159">
        <f>ROUND(VALUE(SUBSTITUTE(実質収支比率等に係る経年分析!F$47,"▲","-")),2)</f>
        <v>15.98</v>
      </c>
      <c r="C20" s="159">
        <f>ROUND(VALUE(SUBSTITUTE(実質収支比率等に係る経年分析!G$47,"▲","-")),2)</f>
        <v>17.62</v>
      </c>
      <c r="D20" s="159">
        <f>ROUND(VALUE(SUBSTITUTE(実質収支比率等に係る経年分析!H$47,"▲","-")),2)</f>
        <v>17.420000000000002</v>
      </c>
      <c r="E20" s="159">
        <f>ROUND(VALUE(SUBSTITUTE(実質収支比率等に係る経年分析!I$47,"▲","-")),2)</f>
        <v>17.71</v>
      </c>
      <c r="F20" s="159">
        <f>ROUND(VALUE(SUBSTITUTE(実質収支比率等に係る経年分析!J$47,"▲","-")),2)</f>
        <v>17.670000000000002</v>
      </c>
    </row>
    <row r="21" spans="1:11" x14ac:dyDescent="0.15">
      <c r="A21" s="159" t="s">
        <v>49</v>
      </c>
      <c r="B21" s="159">
        <f>IF(ISNUMBER(VALUE(SUBSTITUTE(実質収支比率等に係る経年分析!F$49,"▲","-"))),ROUND(VALUE(SUBSTITUTE(実質収支比率等に係る経年分析!F$49,"▲","-")),2),NA())</f>
        <v>2.97</v>
      </c>
      <c r="C21" s="159">
        <f>IF(ISNUMBER(VALUE(SUBSTITUTE(実質収支比率等に係る経年分析!G$49,"▲","-"))),ROUND(VALUE(SUBSTITUTE(実質収支比率等に係る経年分析!G$49,"▲","-")),2),NA())</f>
        <v>2.14</v>
      </c>
      <c r="D21" s="159">
        <f>IF(ISNUMBER(VALUE(SUBSTITUTE(実質収支比率等に係る経年分析!H$49,"▲","-"))),ROUND(VALUE(SUBSTITUTE(実質収支比率等に係る経年分析!H$49,"▲","-")),2),NA())</f>
        <v>0.23</v>
      </c>
      <c r="E21" s="159">
        <f>IF(ISNUMBER(VALUE(SUBSTITUTE(実質収支比率等に係る経年分析!I$49,"▲","-"))),ROUND(VALUE(SUBSTITUTE(実質収支比率等に係る経年分析!I$49,"▲","-")),2),NA())</f>
        <v>-1.62</v>
      </c>
      <c r="F21" s="159">
        <f>IF(ISNUMBER(VALUE(SUBSTITUTE(実質収支比率等に係る経年分析!J$49,"▲","-"))),ROUND(VALUE(SUBSTITUTE(実質収支比率等に係る経年分析!J$49,"▲","-")),2),NA())</f>
        <v>0.45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0.24</v>
      </c>
    </row>
    <row r="32" spans="1:11" x14ac:dyDescent="0.15">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1.56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1.83</v>
      </c>
    </row>
    <row r="33" spans="1:16" x14ac:dyDescent="0.15">
      <c r="A33" s="160" t="str">
        <f>IF(連結実質赤字比率に係る赤字・黒字の構成分析!C$37="",NA(),連結実質赤字比率に係る赤字・黒字の構成分析!C$37)</f>
        <v>中央土地区画整理事業特別会計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2.2599999999999998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3.97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9.66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10.43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9.11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9.56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16.190000000000001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17.66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19.690000000000001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25.94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576</v>
      </c>
      <c r="E42" s="161"/>
      <c r="F42" s="161"/>
      <c r="G42" s="161">
        <f>'実質公債費比率（分子）の構造'!L$52</f>
        <v>592</v>
      </c>
      <c r="H42" s="161"/>
      <c r="I42" s="161"/>
      <c r="J42" s="161">
        <f>'実質公債費比率（分子）の構造'!M$52</f>
        <v>581</v>
      </c>
      <c r="K42" s="161"/>
      <c r="L42" s="161"/>
      <c r="M42" s="161">
        <f>'実質公債費比率（分子）の構造'!N$52</f>
        <v>572</v>
      </c>
      <c r="N42" s="161"/>
      <c r="O42" s="161"/>
      <c r="P42" s="161">
        <f>'実質公債費比率（分子）の構造'!O$52</f>
        <v>585</v>
      </c>
    </row>
    <row r="43" spans="1:16" x14ac:dyDescent="0.15">
      <c r="A43" s="161" t="s">
        <v>57</v>
      </c>
      <c r="B43" s="161">
        <f>'実質公債費比率（分子）の構造'!K$51</f>
        <v>0</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x14ac:dyDescent="0.15">
      <c r="A44" s="161" t="s">
        <v>58</v>
      </c>
      <c r="B44" s="161">
        <f>'実質公債費比率（分子）の構造'!K$50</f>
        <v>48</v>
      </c>
      <c r="C44" s="161"/>
      <c r="D44" s="161"/>
      <c r="E44" s="161">
        <f>'実質公債費比率（分子）の構造'!L$50</f>
        <v>44</v>
      </c>
      <c r="F44" s="161"/>
      <c r="G44" s="161"/>
      <c r="H44" s="161">
        <f>'実質公債費比率（分子）の構造'!M$50</f>
        <v>39</v>
      </c>
      <c r="I44" s="161"/>
      <c r="J44" s="161"/>
      <c r="K44" s="161">
        <f>'実質公債費比率（分子）の構造'!N$50</f>
        <v>33</v>
      </c>
      <c r="L44" s="161"/>
      <c r="M44" s="161"/>
      <c r="N44" s="161">
        <f>'実質公債費比率（分子）の構造'!O$50</f>
        <v>25</v>
      </c>
      <c r="O44" s="161"/>
      <c r="P44" s="161"/>
    </row>
    <row r="45" spans="1:16" x14ac:dyDescent="0.15">
      <c r="A45" s="161" t="s">
        <v>59</v>
      </c>
      <c r="B45" s="161">
        <f>'実質公債費比率（分子）の構造'!K$49</f>
        <v>122</v>
      </c>
      <c r="C45" s="161"/>
      <c r="D45" s="161"/>
      <c r="E45" s="161">
        <f>'実質公債費比率（分子）の構造'!L$49</f>
        <v>67</v>
      </c>
      <c r="F45" s="161"/>
      <c r="G45" s="161"/>
      <c r="H45" s="161">
        <f>'実質公債費比率（分子）の構造'!M$49</f>
        <v>51</v>
      </c>
      <c r="I45" s="161"/>
      <c r="J45" s="161"/>
      <c r="K45" s="161">
        <f>'実質公債費比率（分子）の構造'!N$49</f>
        <v>19</v>
      </c>
      <c r="L45" s="161"/>
      <c r="M45" s="161"/>
      <c r="N45" s="161">
        <f>'実質公債費比率（分子）の構造'!O$49</f>
        <v>18</v>
      </c>
      <c r="O45" s="161"/>
      <c r="P45" s="161"/>
    </row>
    <row r="46" spans="1:16" x14ac:dyDescent="0.15">
      <c r="A46" s="161" t="s">
        <v>60</v>
      </c>
      <c r="B46" s="161">
        <f>'実質公債費比率（分子）の構造'!K$48</f>
        <v>277</v>
      </c>
      <c r="C46" s="161"/>
      <c r="D46" s="161"/>
      <c r="E46" s="161">
        <f>'実質公債費比率（分子）の構造'!L$48</f>
        <v>277</v>
      </c>
      <c r="F46" s="161"/>
      <c r="G46" s="161"/>
      <c r="H46" s="161">
        <f>'実質公債費比率（分子）の構造'!M$48</f>
        <v>290</v>
      </c>
      <c r="I46" s="161"/>
      <c r="J46" s="161"/>
      <c r="K46" s="161">
        <f>'実質公債費比率（分子）の構造'!N$48</f>
        <v>292</v>
      </c>
      <c r="L46" s="161"/>
      <c r="M46" s="161"/>
      <c r="N46" s="161">
        <f>'実質公債費比率（分子）の構造'!O$48</f>
        <v>305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689</v>
      </c>
      <c r="C49" s="161"/>
      <c r="D49" s="161"/>
      <c r="E49" s="161">
        <f>'実質公債費比率（分子）の構造'!L$45</f>
        <v>604</v>
      </c>
      <c r="F49" s="161"/>
      <c r="G49" s="161"/>
      <c r="H49" s="161">
        <f>'実質公債費比率（分子）の構造'!M$45</f>
        <v>560</v>
      </c>
      <c r="I49" s="161"/>
      <c r="J49" s="161"/>
      <c r="K49" s="161">
        <f>'実質公債費比率（分子）の構造'!N$45</f>
        <v>535</v>
      </c>
      <c r="L49" s="161"/>
      <c r="M49" s="161"/>
      <c r="N49" s="161">
        <f>'実質公債費比率（分子）の構造'!O$45</f>
        <v>553</v>
      </c>
      <c r="O49" s="161"/>
      <c r="P49" s="161"/>
    </row>
    <row r="50" spans="1:16" x14ac:dyDescent="0.15">
      <c r="A50" s="161" t="s">
        <v>64</v>
      </c>
      <c r="B50" s="161" t="e">
        <f>NA()</f>
        <v>#N/A</v>
      </c>
      <c r="C50" s="161">
        <f>IF(ISNUMBER('実質公債費比率（分子）の構造'!K$53),'実質公債費比率（分子）の構造'!K$53,NA())</f>
        <v>560</v>
      </c>
      <c r="D50" s="161" t="e">
        <f>NA()</f>
        <v>#N/A</v>
      </c>
      <c r="E50" s="161" t="e">
        <f>NA()</f>
        <v>#N/A</v>
      </c>
      <c r="F50" s="161">
        <f>IF(ISNUMBER('実質公債費比率（分子）の構造'!L$53),'実質公債費比率（分子）の構造'!L$53,NA())</f>
        <v>400</v>
      </c>
      <c r="G50" s="161" t="e">
        <f>NA()</f>
        <v>#N/A</v>
      </c>
      <c r="H50" s="161" t="e">
        <f>NA()</f>
        <v>#N/A</v>
      </c>
      <c r="I50" s="161">
        <f>IF(ISNUMBER('実質公債費比率（分子）の構造'!M$53),'実質公債費比率（分子）の構造'!M$53,NA())</f>
        <v>359</v>
      </c>
      <c r="J50" s="161" t="e">
        <f>NA()</f>
        <v>#N/A</v>
      </c>
      <c r="K50" s="161" t="e">
        <f>NA()</f>
        <v>#N/A</v>
      </c>
      <c r="L50" s="161">
        <f>IF(ISNUMBER('実質公債費比率（分子）の構造'!N$53),'実質公債費比率（分子）の構造'!N$53,NA())</f>
        <v>307</v>
      </c>
      <c r="M50" s="161" t="e">
        <f>NA()</f>
        <v>#N/A</v>
      </c>
      <c r="N50" s="161" t="e">
        <f>NA()</f>
        <v>#N/A</v>
      </c>
      <c r="O50" s="161">
        <f>IF(ISNUMBER('実質公債費比率（分子）の構造'!O$53),'実質公債費比率（分子）の構造'!O$53,NA())</f>
        <v>316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7359</v>
      </c>
      <c r="E56" s="160"/>
      <c r="F56" s="160"/>
      <c r="G56" s="160">
        <f>'将来負担比率（分子）の構造'!J$52</f>
        <v>7741</v>
      </c>
      <c r="H56" s="160"/>
      <c r="I56" s="160"/>
      <c r="J56" s="160">
        <f>'将来負担比率（分子）の構造'!K$52</f>
        <v>7966</v>
      </c>
      <c r="K56" s="160"/>
      <c r="L56" s="160"/>
      <c r="M56" s="160">
        <f>'将来負担比率（分子）の構造'!L$52</f>
        <v>8061</v>
      </c>
      <c r="N56" s="160"/>
      <c r="O56" s="160"/>
      <c r="P56" s="160">
        <f>'将来負担比率（分子）の構造'!M$52</f>
        <v>8013</v>
      </c>
    </row>
    <row r="57" spans="1:16" x14ac:dyDescent="0.15">
      <c r="A57" s="160" t="s">
        <v>35</v>
      </c>
      <c r="B57" s="160"/>
      <c r="C57" s="160"/>
      <c r="D57" s="160">
        <f>'将来負担比率（分子）の構造'!I$51</f>
        <v>1</v>
      </c>
      <c r="E57" s="160"/>
      <c r="F57" s="160"/>
      <c r="G57" s="160">
        <f>'将来負担比率（分子）の構造'!J$51</f>
        <v>1</v>
      </c>
      <c r="H57" s="160"/>
      <c r="I57" s="160"/>
      <c r="J57" s="160">
        <f>'将来負担比率（分子）の構造'!K$51</f>
        <v>0</v>
      </c>
      <c r="K57" s="160"/>
      <c r="L57" s="160"/>
      <c r="M57" s="160">
        <f>'将来負担比率（分子）の構造'!L$51</f>
        <v>0</v>
      </c>
      <c r="N57" s="160"/>
      <c r="O57" s="160"/>
      <c r="P57" s="160">
        <f>'将来負担比率（分子）の構造'!M$51</f>
        <v>0</v>
      </c>
    </row>
    <row r="58" spans="1:16" x14ac:dyDescent="0.15">
      <c r="A58" s="160" t="s">
        <v>34</v>
      </c>
      <c r="B58" s="160"/>
      <c r="C58" s="160"/>
      <c r="D58" s="160">
        <f>'将来負担比率（分子）の構造'!I$50</f>
        <v>2613</v>
      </c>
      <c r="E58" s="160"/>
      <c r="F58" s="160"/>
      <c r="G58" s="160">
        <f>'将来負担比率（分子）の構造'!J$50</f>
        <v>2588</v>
      </c>
      <c r="H58" s="160"/>
      <c r="I58" s="160"/>
      <c r="J58" s="160">
        <f>'将来負担比率（分子）の構造'!K$50</f>
        <v>2826</v>
      </c>
      <c r="K58" s="160"/>
      <c r="L58" s="160"/>
      <c r="M58" s="160">
        <f>'将来負担比率（分子）の構造'!L$50</f>
        <v>2544</v>
      </c>
      <c r="N58" s="160"/>
      <c r="O58" s="160"/>
      <c r="P58" s="160">
        <f>'将来負担比率（分子）の構造'!M$50</f>
        <v>2859</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f>'将来負担比率（分子）の構造'!J$46</f>
        <v>3</v>
      </c>
      <c r="F61" s="160"/>
      <c r="G61" s="160"/>
      <c r="H61" s="160">
        <f>'将来負担比率（分子）の構造'!K$46</f>
        <v>1</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1565</v>
      </c>
      <c r="C62" s="160"/>
      <c r="D62" s="160"/>
      <c r="E62" s="160">
        <f>'将来負担比率（分子）の構造'!J$45</f>
        <v>1417</v>
      </c>
      <c r="F62" s="160"/>
      <c r="G62" s="160"/>
      <c r="H62" s="160">
        <f>'将来負担比率（分子）の構造'!K$45</f>
        <v>1338</v>
      </c>
      <c r="I62" s="160"/>
      <c r="J62" s="160"/>
      <c r="K62" s="160">
        <f>'将来負担比率（分子）の構造'!L$45</f>
        <v>1323</v>
      </c>
      <c r="L62" s="160"/>
      <c r="M62" s="160"/>
      <c r="N62" s="160">
        <f>'将来負担比率（分子）の構造'!M$45</f>
        <v>1323</v>
      </c>
      <c r="O62" s="160"/>
      <c r="P62" s="160"/>
    </row>
    <row r="63" spans="1:16" x14ac:dyDescent="0.15">
      <c r="A63" s="160" t="s">
        <v>27</v>
      </c>
      <c r="B63" s="160">
        <f>'将来負担比率（分子）の構造'!I$44</f>
        <v>162</v>
      </c>
      <c r="C63" s="160"/>
      <c r="D63" s="160"/>
      <c r="E63" s="160">
        <f>'将来負担比率（分子）の構造'!J$44</f>
        <v>122</v>
      </c>
      <c r="F63" s="160"/>
      <c r="G63" s="160"/>
      <c r="H63" s="160">
        <f>'将来負担比率（分子）の構造'!K$44</f>
        <v>98</v>
      </c>
      <c r="I63" s="160"/>
      <c r="J63" s="160"/>
      <c r="K63" s="160">
        <f>'将来負担比率（分子）の構造'!L$44</f>
        <v>87</v>
      </c>
      <c r="L63" s="160"/>
      <c r="M63" s="160"/>
      <c r="N63" s="160">
        <f>'将来負担比率（分子）の構造'!M$44</f>
        <v>78</v>
      </c>
      <c r="O63" s="160"/>
      <c r="P63" s="160"/>
    </row>
    <row r="64" spans="1:16" x14ac:dyDescent="0.15">
      <c r="A64" s="160" t="s">
        <v>26</v>
      </c>
      <c r="B64" s="160">
        <f>'将来負担比率（分子）の構造'!I$43</f>
        <v>4752</v>
      </c>
      <c r="C64" s="160"/>
      <c r="D64" s="160"/>
      <c r="E64" s="160">
        <f>'将来負担比率（分子）の構造'!J$43</f>
        <v>4808</v>
      </c>
      <c r="F64" s="160"/>
      <c r="G64" s="160"/>
      <c r="H64" s="160">
        <f>'将来負担比率（分子）の構造'!K$43</f>
        <v>4915</v>
      </c>
      <c r="I64" s="160"/>
      <c r="J64" s="160"/>
      <c r="K64" s="160">
        <f>'将来負担比率（分子）の構造'!L$43</f>
        <v>4892</v>
      </c>
      <c r="L64" s="160"/>
      <c r="M64" s="160"/>
      <c r="N64" s="160">
        <f>'将来負担比率（分子）の構造'!M$43</f>
        <v>5032</v>
      </c>
      <c r="O64" s="160"/>
      <c r="P64" s="160"/>
    </row>
    <row r="65" spans="1:16" x14ac:dyDescent="0.15">
      <c r="A65" s="160" t="s">
        <v>25</v>
      </c>
      <c r="B65" s="160">
        <f>'将来負担比率（分子）の構造'!I$42</f>
        <v>533</v>
      </c>
      <c r="C65" s="160"/>
      <c r="D65" s="160"/>
      <c r="E65" s="160">
        <f>'将来負担比率（分子）の構造'!J$42</f>
        <v>488</v>
      </c>
      <c r="F65" s="160"/>
      <c r="G65" s="160"/>
      <c r="H65" s="160">
        <f>'将来負担比率（分子）の構造'!K$42</f>
        <v>448</v>
      </c>
      <c r="I65" s="160"/>
      <c r="J65" s="160"/>
      <c r="K65" s="160">
        <f>'将来負担比率（分子）の構造'!L$42</f>
        <v>390</v>
      </c>
      <c r="L65" s="160"/>
      <c r="M65" s="160"/>
      <c r="N65" s="160">
        <f>'将来負担比率（分子）の構造'!M$42</f>
        <v>361</v>
      </c>
      <c r="O65" s="160"/>
      <c r="P65" s="160"/>
    </row>
    <row r="66" spans="1:16" x14ac:dyDescent="0.15">
      <c r="A66" s="160" t="s">
        <v>24</v>
      </c>
      <c r="B66" s="160">
        <f>'将来負担比率（分子）の構造'!I$41</f>
        <v>6309</v>
      </c>
      <c r="C66" s="160"/>
      <c r="D66" s="160"/>
      <c r="E66" s="160">
        <f>'将来負担比率（分子）の構造'!J$41</f>
        <v>6709</v>
      </c>
      <c r="F66" s="160"/>
      <c r="G66" s="160"/>
      <c r="H66" s="160">
        <f>'将来負担比率（分子）の構造'!K$41</f>
        <v>6881</v>
      </c>
      <c r="I66" s="160"/>
      <c r="J66" s="160"/>
      <c r="K66" s="160">
        <f>'将来負担比率（分子）の構造'!L$41</f>
        <v>7289</v>
      </c>
      <c r="L66" s="160"/>
      <c r="M66" s="160"/>
      <c r="N66" s="160">
        <f>'将来負担比率（分子）の構造'!M$41</f>
        <v>7117</v>
      </c>
      <c r="O66" s="160"/>
      <c r="P66" s="160"/>
    </row>
    <row r="67" spans="1:16" x14ac:dyDescent="0.15">
      <c r="A67" s="160" t="s">
        <v>68</v>
      </c>
      <c r="B67" s="160" t="e">
        <f>NA()</f>
        <v>#N/A</v>
      </c>
      <c r="C67" s="160">
        <f>IF(ISNUMBER('将来負担比率（分子）の構造'!I$53), IF('将来負担比率（分子）の構造'!I$53 &lt; 0, 0, '将来負担比率（分子）の構造'!I$53), NA())</f>
        <v>3348</v>
      </c>
      <c r="D67" s="160" t="e">
        <f>NA()</f>
        <v>#N/A</v>
      </c>
      <c r="E67" s="160" t="e">
        <f>NA()</f>
        <v>#N/A</v>
      </c>
      <c r="F67" s="160">
        <f>IF(ISNUMBER('将来負担比率（分子）の構造'!J$53), IF('将来負担比率（分子）の構造'!J$53 &lt; 0, 0, '将来負担比率（分子）の構造'!J$53), NA())</f>
        <v>3216</v>
      </c>
      <c r="G67" s="160" t="e">
        <f>NA()</f>
        <v>#N/A</v>
      </c>
      <c r="H67" s="160" t="e">
        <f>NA()</f>
        <v>#N/A</v>
      </c>
      <c r="I67" s="160">
        <f>IF(ISNUMBER('将来負担比率（分子）の構造'!K$53), IF('将来負担比率（分子）の構造'!K$53 &lt; 0, 0, '将来負担比率（分子）の構造'!K$53), NA())</f>
        <v>2889</v>
      </c>
      <c r="J67" s="160" t="e">
        <f>NA()</f>
        <v>#N/A</v>
      </c>
      <c r="K67" s="160" t="e">
        <f>NA()</f>
        <v>#N/A</v>
      </c>
      <c r="L67" s="160">
        <f>IF(ISNUMBER('将来負担比率（分子）の構造'!L$53), IF('将来負担比率（分子）の構造'!L$53 &lt; 0, 0, '将来負担比率（分子）の構造'!L$53), NA())</f>
        <v>3377</v>
      </c>
      <c r="M67" s="160" t="e">
        <f>NA()</f>
        <v>#N/A</v>
      </c>
      <c r="N67" s="160" t="e">
        <f>NA()</f>
        <v>#N/A</v>
      </c>
      <c r="O67" s="160">
        <f>IF(ISNUMBER('将来負担比率（分子）の構造'!M$53), IF('将来負担比率（分子）の構造'!M$53 &lt; 0, 0, '将来負担比率（分子）の構造'!M$53), NA())</f>
        <v>3037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914</v>
      </c>
      <c r="C72" s="164">
        <f>基金残高に係る経年分析!G55</f>
        <v>909</v>
      </c>
      <c r="D72" s="164">
        <f>基金残高に係る経年分析!H55</f>
        <v>909</v>
      </c>
    </row>
    <row r="73" spans="1:16" x14ac:dyDescent="0.15">
      <c r="A73" s="163" t="s">
        <v>71</v>
      </c>
      <c r="B73" s="164">
        <f>基金残高に係る経年分析!F56</f>
        <v>164</v>
      </c>
      <c r="C73" s="164">
        <f>基金残高に係る経年分析!G56</f>
        <v>164</v>
      </c>
      <c r="D73" s="164">
        <f>基金残高に係る経年分析!H56</f>
        <v>164</v>
      </c>
    </row>
    <row r="74" spans="1:16" x14ac:dyDescent="0.15">
      <c r="A74" s="163" t="s">
        <v>72</v>
      </c>
      <c r="B74" s="164">
        <f>基金残高に係る経年分析!F57</f>
        <v>1332</v>
      </c>
      <c r="C74" s="164">
        <f>基金残高に係る経年分析!G57</f>
        <v>1188</v>
      </c>
      <c r="D74" s="164">
        <f>基金残高に係る経年分析!H57</f>
        <v>1291</v>
      </c>
    </row>
  </sheetData>
  <sheetProtection algorithmName="SHA-512" hashValue="ac8+UdDwuWZunPL1Q2nZTgvQIszWMwaKJxV6oN9oyLzJG8yoiOz7uPf7dYzoXwhb0QeheQgUAsqTBAd4V7Z2BQ==" saltValue="w4Khshk+FqLLMxcX/Nur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6" t="s">
        <v>206</v>
      </c>
      <c r="DI1" s="637"/>
      <c r="DJ1" s="637"/>
      <c r="DK1" s="637"/>
      <c r="DL1" s="637"/>
      <c r="DM1" s="637"/>
      <c r="DN1" s="638"/>
      <c r="DO1" s="205"/>
      <c r="DP1" s="636" t="s">
        <v>207</v>
      </c>
      <c r="DQ1" s="637"/>
      <c r="DR1" s="637"/>
      <c r="DS1" s="637"/>
      <c r="DT1" s="637"/>
      <c r="DU1" s="637"/>
      <c r="DV1" s="637"/>
      <c r="DW1" s="637"/>
      <c r="DX1" s="637"/>
      <c r="DY1" s="637"/>
      <c r="DZ1" s="637"/>
      <c r="EA1" s="637"/>
      <c r="EB1" s="637"/>
      <c r="EC1" s="638"/>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9" t="s">
        <v>209</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210</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42" t="s">
        <v>211</v>
      </c>
      <c r="CE3" s="643"/>
      <c r="CF3" s="643"/>
      <c r="CG3" s="643"/>
      <c r="CH3" s="643"/>
      <c r="CI3" s="643"/>
      <c r="CJ3" s="643"/>
      <c r="CK3" s="643"/>
      <c r="CL3" s="643"/>
      <c r="CM3" s="643"/>
      <c r="CN3" s="643"/>
      <c r="CO3" s="643"/>
      <c r="CP3" s="643"/>
      <c r="CQ3" s="643"/>
      <c r="CR3" s="643"/>
      <c r="CS3" s="643"/>
      <c r="CT3" s="643"/>
      <c r="CU3" s="643"/>
      <c r="CV3" s="643"/>
      <c r="CW3" s="643"/>
      <c r="CX3" s="643"/>
      <c r="CY3" s="643"/>
      <c r="CZ3" s="643"/>
      <c r="DA3" s="643"/>
      <c r="DB3" s="643"/>
      <c r="DC3" s="643"/>
      <c r="DD3" s="643"/>
      <c r="DE3" s="643"/>
      <c r="DF3" s="643"/>
      <c r="DG3" s="643"/>
      <c r="DH3" s="643"/>
      <c r="DI3" s="643"/>
      <c r="DJ3" s="643"/>
      <c r="DK3" s="643"/>
      <c r="DL3" s="643"/>
      <c r="DM3" s="643"/>
      <c r="DN3" s="643"/>
      <c r="DO3" s="643"/>
      <c r="DP3" s="643"/>
      <c r="DQ3" s="643"/>
      <c r="DR3" s="643"/>
      <c r="DS3" s="643"/>
      <c r="DT3" s="643"/>
      <c r="DU3" s="643"/>
      <c r="DV3" s="643"/>
      <c r="DW3" s="643"/>
      <c r="DX3" s="643"/>
      <c r="DY3" s="643"/>
      <c r="DZ3" s="643"/>
      <c r="EA3" s="643"/>
      <c r="EB3" s="643"/>
      <c r="EC3" s="644"/>
    </row>
    <row r="4" spans="2:143" ht="11.25" customHeight="1" x14ac:dyDescent="0.15">
      <c r="B4" s="639" t="s">
        <v>1</v>
      </c>
      <c r="C4" s="640"/>
      <c r="D4" s="640"/>
      <c r="E4" s="640"/>
      <c r="F4" s="640"/>
      <c r="G4" s="640"/>
      <c r="H4" s="640"/>
      <c r="I4" s="640"/>
      <c r="J4" s="640"/>
      <c r="K4" s="640"/>
      <c r="L4" s="640"/>
      <c r="M4" s="640"/>
      <c r="N4" s="640"/>
      <c r="O4" s="640"/>
      <c r="P4" s="640"/>
      <c r="Q4" s="641"/>
      <c r="R4" s="639" t="s">
        <v>212</v>
      </c>
      <c r="S4" s="640"/>
      <c r="T4" s="640"/>
      <c r="U4" s="640"/>
      <c r="V4" s="640"/>
      <c r="W4" s="640"/>
      <c r="X4" s="640"/>
      <c r="Y4" s="641"/>
      <c r="Z4" s="639" t="s">
        <v>213</v>
      </c>
      <c r="AA4" s="640"/>
      <c r="AB4" s="640"/>
      <c r="AC4" s="641"/>
      <c r="AD4" s="639" t="s">
        <v>214</v>
      </c>
      <c r="AE4" s="640"/>
      <c r="AF4" s="640"/>
      <c r="AG4" s="640"/>
      <c r="AH4" s="640"/>
      <c r="AI4" s="640"/>
      <c r="AJ4" s="640"/>
      <c r="AK4" s="641"/>
      <c r="AL4" s="639" t="s">
        <v>213</v>
      </c>
      <c r="AM4" s="640"/>
      <c r="AN4" s="640"/>
      <c r="AO4" s="641"/>
      <c r="AP4" s="645" t="s">
        <v>215</v>
      </c>
      <c r="AQ4" s="645"/>
      <c r="AR4" s="645"/>
      <c r="AS4" s="645"/>
      <c r="AT4" s="645"/>
      <c r="AU4" s="645"/>
      <c r="AV4" s="645"/>
      <c r="AW4" s="645"/>
      <c r="AX4" s="645"/>
      <c r="AY4" s="645"/>
      <c r="AZ4" s="645"/>
      <c r="BA4" s="645"/>
      <c r="BB4" s="645"/>
      <c r="BC4" s="645"/>
      <c r="BD4" s="645"/>
      <c r="BE4" s="645"/>
      <c r="BF4" s="645"/>
      <c r="BG4" s="645" t="s">
        <v>216</v>
      </c>
      <c r="BH4" s="645"/>
      <c r="BI4" s="645"/>
      <c r="BJ4" s="645"/>
      <c r="BK4" s="645"/>
      <c r="BL4" s="645"/>
      <c r="BM4" s="645"/>
      <c r="BN4" s="645"/>
      <c r="BO4" s="645" t="s">
        <v>213</v>
      </c>
      <c r="BP4" s="645"/>
      <c r="BQ4" s="645"/>
      <c r="BR4" s="645"/>
      <c r="BS4" s="645" t="s">
        <v>217</v>
      </c>
      <c r="BT4" s="645"/>
      <c r="BU4" s="645"/>
      <c r="BV4" s="645"/>
      <c r="BW4" s="645"/>
      <c r="BX4" s="645"/>
      <c r="BY4" s="645"/>
      <c r="BZ4" s="645"/>
      <c r="CA4" s="645"/>
      <c r="CB4" s="645"/>
      <c r="CD4" s="642" t="s">
        <v>218</v>
      </c>
      <c r="CE4" s="643"/>
      <c r="CF4" s="643"/>
      <c r="CG4" s="643"/>
      <c r="CH4" s="643"/>
      <c r="CI4" s="643"/>
      <c r="CJ4" s="643"/>
      <c r="CK4" s="643"/>
      <c r="CL4" s="643"/>
      <c r="CM4" s="643"/>
      <c r="CN4" s="643"/>
      <c r="CO4" s="643"/>
      <c r="CP4" s="643"/>
      <c r="CQ4" s="643"/>
      <c r="CR4" s="643"/>
      <c r="CS4" s="643"/>
      <c r="CT4" s="643"/>
      <c r="CU4" s="643"/>
      <c r="CV4" s="643"/>
      <c r="CW4" s="643"/>
      <c r="CX4" s="643"/>
      <c r="CY4" s="643"/>
      <c r="CZ4" s="643"/>
      <c r="DA4" s="643"/>
      <c r="DB4" s="643"/>
      <c r="DC4" s="643"/>
      <c r="DD4" s="643"/>
      <c r="DE4" s="643"/>
      <c r="DF4" s="643"/>
      <c r="DG4" s="643"/>
      <c r="DH4" s="643"/>
      <c r="DI4" s="643"/>
      <c r="DJ4" s="643"/>
      <c r="DK4" s="643"/>
      <c r="DL4" s="643"/>
      <c r="DM4" s="643"/>
      <c r="DN4" s="643"/>
      <c r="DO4" s="643"/>
      <c r="DP4" s="643"/>
      <c r="DQ4" s="643"/>
      <c r="DR4" s="643"/>
      <c r="DS4" s="643"/>
      <c r="DT4" s="643"/>
      <c r="DU4" s="643"/>
      <c r="DV4" s="643"/>
      <c r="DW4" s="643"/>
      <c r="DX4" s="643"/>
      <c r="DY4" s="643"/>
      <c r="DZ4" s="643"/>
      <c r="EA4" s="643"/>
      <c r="EB4" s="643"/>
      <c r="EC4" s="644"/>
    </row>
    <row r="5" spans="2:143" s="209" customFormat="1" ht="11.25" customHeight="1" x14ac:dyDescent="0.15">
      <c r="B5" s="646" t="s">
        <v>219</v>
      </c>
      <c r="C5" s="647"/>
      <c r="D5" s="647"/>
      <c r="E5" s="647"/>
      <c r="F5" s="647"/>
      <c r="G5" s="647"/>
      <c r="H5" s="647"/>
      <c r="I5" s="647"/>
      <c r="J5" s="647"/>
      <c r="K5" s="647"/>
      <c r="L5" s="647"/>
      <c r="M5" s="647"/>
      <c r="N5" s="647"/>
      <c r="O5" s="647"/>
      <c r="P5" s="647"/>
      <c r="Q5" s="648"/>
      <c r="R5" s="649">
        <v>2872317</v>
      </c>
      <c r="S5" s="650"/>
      <c r="T5" s="650"/>
      <c r="U5" s="650"/>
      <c r="V5" s="650"/>
      <c r="W5" s="650"/>
      <c r="X5" s="650"/>
      <c r="Y5" s="651"/>
      <c r="Z5" s="652">
        <v>34.799999999999997</v>
      </c>
      <c r="AA5" s="652"/>
      <c r="AB5" s="652"/>
      <c r="AC5" s="652"/>
      <c r="AD5" s="653">
        <v>2872317</v>
      </c>
      <c r="AE5" s="653"/>
      <c r="AF5" s="653"/>
      <c r="AG5" s="653"/>
      <c r="AH5" s="653"/>
      <c r="AI5" s="653"/>
      <c r="AJ5" s="653"/>
      <c r="AK5" s="653"/>
      <c r="AL5" s="654">
        <v>56.9</v>
      </c>
      <c r="AM5" s="655"/>
      <c r="AN5" s="655"/>
      <c r="AO5" s="656"/>
      <c r="AP5" s="646" t="s">
        <v>220</v>
      </c>
      <c r="AQ5" s="647"/>
      <c r="AR5" s="647"/>
      <c r="AS5" s="647"/>
      <c r="AT5" s="647"/>
      <c r="AU5" s="647"/>
      <c r="AV5" s="647"/>
      <c r="AW5" s="647"/>
      <c r="AX5" s="647"/>
      <c r="AY5" s="647"/>
      <c r="AZ5" s="647"/>
      <c r="BA5" s="647"/>
      <c r="BB5" s="647"/>
      <c r="BC5" s="647"/>
      <c r="BD5" s="647"/>
      <c r="BE5" s="647"/>
      <c r="BF5" s="648"/>
      <c r="BG5" s="660">
        <v>2867657</v>
      </c>
      <c r="BH5" s="661"/>
      <c r="BI5" s="661"/>
      <c r="BJ5" s="661"/>
      <c r="BK5" s="661"/>
      <c r="BL5" s="661"/>
      <c r="BM5" s="661"/>
      <c r="BN5" s="662"/>
      <c r="BO5" s="663">
        <v>99.8</v>
      </c>
      <c r="BP5" s="663"/>
      <c r="BQ5" s="663"/>
      <c r="BR5" s="663"/>
      <c r="BS5" s="664">
        <v>24832</v>
      </c>
      <c r="BT5" s="664"/>
      <c r="BU5" s="664"/>
      <c r="BV5" s="664"/>
      <c r="BW5" s="664"/>
      <c r="BX5" s="664"/>
      <c r="BY5" s="664"/>
      <c r="BZ5" s="664"/>
      <c r="CA5" s="664"/>
      <c r="CB5" s="668"/>
      <c r="CD5" s="642" t="s">
        <v>215</v>
      </c>
      <c r="CE5" s="643"/>
      <c r="CF5" s="643"/>
      <c r="CG5" s="643"/>
      <c r="CH5" s="643"/>
      <c r="CI5" s="643"/>
      <c r="CJ5" s="643"/>
      <c r="CK5" s="643"/>
      <c r="CL5" s="643"/>
      <c r="CM5" s="643"/>
      <c r="CN5" s="643"/>
      <c r="CO5" s="643"/>
      <c r="CP5" s="643"/>
      <c r="CQ5" s="644"/>
      <c r="CR5" s="642" t="s">
        <v>221</v>
      </c>
      <c r="CS5" s="643"/>
      <c r="CT5" s="643"/>
      <c r="CU5" s="643"/>
      <c r="CV5" s="643"/>
      <c r="CW5" s="643"/>
      <c r="CX5" s="643"/>
      <c r="CY5" s="644"/>
      <c r="CZ5" s="642" t="s">
        <v>213</v>
      </c>
      <c r="DA5" s="643"/>
      <c r="DB5" s="643"/>
      <c r="DC5" s="644"/>
      <c r="DD5" s="642" t="s">
        <v>222</v>
      </c>
      <c r="DE5" s="643"/>
      <c r="DF5" s="643"/>
      <c r="DG5" s="643"/>
      <c r="DH5" s="643"/>
      <c r="DI5" s="643"/>
      <c r="DJ5" s="643"/>
      <c r="DK5" s="643"/>
      <c r="DL5" s="643"/>
      <c r="DM5" s="643"/>
      <c r="DN5" s="643"/>
      <c r="DO5" s="643"/>
      <c r="DP5" s="644"/>
      <c r="DQ5" s="642" t="s">
        <v>223</v>
      </c>
      <c r="DR5" s="643"/>
      <c r="DS5" s="643"/>
      <c r="DT5" s="643"/>
      <c r="DU5" s="643"/>
      <c r="DV5" s="643"/>
      <c r="DW5" s="643"/>
      <c r="DX5" s="643"/>
      <c r="DY5" s="643"/>
      <c r="DZ5" s="643"/>
      <c r="EA5" s="643"/>
      <c r="EB5" s="643"/>
      <c r="EC5" s="644"/>
    </row>
    <row r="6" spans="2:143" ht="11.25" customHeight="1" x14ac:dyDescent="0.15">
      <c r="B6" s="657" t="s">
        <v>224</v>
      </c>
      <c r="C6" s="658"/>
      <c r="D6" s="658"/>
      <c r="E6" s="658"/>
      <c r="F6" s="658"/>
      <c r="G6" s="658"/>
      <c r="H6" s="658"/>
      <c r="I6" s="658"/>
      <c r="J6" s="658"/>
      <c r="K6" s="658"/>
      <c r="L6" s="658"/>
      <c r="M6" s="658"/>
      <c r="N6" s="658"/>
      <c r="O6" s="658"/>
      <c r="P6" s="658"/>
      <c r="Q6" s="659"/>
      <c r="R6" s="660">
        <v>148632</v>
      </c>
      <c r="S6" s="661"/>
      <c r="T6" s="661"/>
      <c r="U6" s="661"/>
      <c r="V6" s="661"/>
      <c r="W6" s="661"/>
      <c r="X6" s="661"/>
      <c r="Y6" s="662"/>
      <c r="Z6" s="663">
        <v>1.8</v>
      </c>
      <c r="AA6" s="663"/>
      <c r="AB6" s="663"/>
      <c r="AC6" s="663"/>
      <c r="AD6" s="664">
        <v>148632</v>
      </c>
      <c r="AE6" s="664"/>
      <c r="AF6" s="664"/>
      <c r="AG6" s="664"/>
      <c r="AH6" s="664"/>
      <c r="AI6" s="664"/>
      <c r="AJ6" s="664"/>
      <c r="AK6" s="664"/>
      <c r="AL6" s="665">
        <v>2.9</v>
      </c>
      <c r="AM6" s="666"/>
      <c r="AN6" s="666"/>
      <c r="AO6" s="667"/>
      <c r="AP6" s="657" t="s">
        <v>225</v>
      </c>
      <c r="AQ6" s="658"/>
      <c r="AR6" s="658"/>
      <c r="AS6" s="658"/>
      <c r="AT6" s="658"/>
      <c r="AU6" s="658"/>
      <c r="AV6" s="658"/>
      <c r="AW6" s="658"/>
      <c r="AX6" s="658"/>
      <c r="AY6" s="658"/>
      <c r="AZ6" s="658"/>
      <c r="BA6" s="658"/>
      <c r="BB6" s="658"/>
      <c r="BC6" s="658"/>
      <c r="BD6" s="658"/>
      <c r="BE6" s="658"/>
      <c r="BF6" s="659"/>
      <c r="BG6" s="660">
        <v>2867657</v>
      </c>
      <c r="BH6" s="661"/>
      <c r="BI6" s="661"/>
      <c r="BJ6" s="661"/>
      <c r="BK6" s="661"/>
      <c r="BL6" s="661"/>
      <c r="BM6" s="661"/>
      <c r="BN6" s="662"/>
      <c r="BO6" s="663">
        <v>99.8</v>
      </c>
      <c r="BP6" s="663"/>
      <c r="BQ6" s="663"/>
      <c r="BR6" s="663"/>
      <c r="BS6" s="664">
        <v>24832</v>
      </c>
      <c r="BT6" s="664"/>
      <c r="BU6" s="664"/>
      <c r="BV6" s="664"/>
      <c r="BW6" s="664"/>
      <c r="BX6" s="664"/>
      <c r="BY6" s="664"/>
      <c r="BZ6" s="664"/>
      <c r="CA6" s="664"/>
      <c r="CB6" s="668"/>
      <c r="CD6" s="671" t="s">
        <v>226</v>
      </c>
      <c r="CE6" s="672"/>
      <c r="CF6" s="672"/>
      <c r="CG6" s="672"/>
      <c r="CH6" s="672"/>
      <c r="CI6" s="672"/>
      <c r="CJ6" s="672"/>
      <c r="CK6" s="672"/>
      <c r="CL6" s="672"/>
      <c r="CM6" s="672"/>
      <c r="CN6" s="672"/>
      <c r="CO6" s="672"/>
      <c r="CP6" s="672"/>
      <c r="CQ6" s="673"/>
      <c r="CR6" s="660">
        <v>115400</v>
      </c>
      <c r="CS6" s="661"/>
      <c r="CT6" s="661"/>
      <c r="CU6" s="661"/>
      <c r="CV6" s="661"/>
      <c r="CW6" s="661"/>
      <c r="CX6" s="661"/>
      <c r="CY6" s="662"/>
      <c r="CZ6" s="654">
        <v>1.5</v>
      </c>
      <c r="DA6" s="655"/>
      <c r="DB6" s="655"/>
      <c r="DC6" s="674"/>
      <c r="DD6" s="669" t="s">
        <v>227</v>
      </c>
      <c r="DE6" s="661"/>
      <c r="DF6" s="661"/>
      <c r="DG6" s="661"/>
      <c r="DH6" s="661"/>
      <c r="DI6" s="661"/>
      <c r="DJ6" s="661"/>
      <c r="DK6" s="661"/>
      <c r="DL6" s="661"/>
      <c r="DM6" s="661"/>
      <c r="DN6" s="661"/>
      <c r="DO6" s="661"/>
      <c r="DP6" s="662"/>
      <c r="DQ6" s="669">
        <v>115400</v>
      </c>
      <c r="DR6" s="661"/>
      <c r="DS6" s="661"/>
      <c r="DT6" s="661"/>
      <c r="DU6" s="661"/>
      <c r="DV6" s="661"/>
      <c r="DW6" s="661"/>
      <c r="DX6" s="661"/>
      <c r="DY6" s="661"/>
      <c r="DZ6" s="661"/>
      <c r="EA6" s="661"/>
      <c r="EB6" s="661"/>
      <c r="EC6" s="670"/>
    </row>
    <row r="7" spans="2:143" ht="11.25" customHeight="1" x14ac:dyDescent="0.15">
      <c r="B7" s="657" t="s">
        <v>228</v>
      </c>
      <c r="C7" s="658"/>
      <c r="D7" s="658"/>
      <c r="E7" s="658"/>
      <c r="F7" s="658"/>
      <c r="G7" s="658"/>
      <c r="H7" s="658"/>
      <c r="I7" s="658"/>
      <c r="J7" s="658"/>
      <c r="K7" s="658"/>
      <c r="L7" s="658"/>
      <c r="M7" s="658"/>
      <c r="N7" s="658"/>
      <c r="O7" s="658"/>
      <c r="P7" s="658"/>
      <c r="Q7" s="659"/>
      <c r="R7" s="660">
        <v>3588</v>
      </c>
      <c r="S7" s="661"/>
      <c r="T7" s="661"/>
      <c r="U7" s="661"/>
      <c r="V7" s="661"/>
      <c r="W7" s="661"/>
      <c r="X7" s="661"/>
      <c r="Y7" s="662"/>
      <c r="Z7" s="663">
        <v>0</v>
      </c>
      <c r="AA7" s="663"/>
      <c r="AB7" s="663"/>
      <c r="AC7" s="663"/>
      <c r="AD7" s="664">
        <v>3588</v>
      </c>
      <c r="AE7" s="664"/>
      <c r="AF7" s="664"/>
      <c r="AG7" s="664"/>
      <c r="AH7" s="664"/>
      <c r="AI7" s="664"/>
      <c r="AJ7" s="664"/>
      <c r="AK7" s="664"/>
      <c r="AL7" s="665">
        <v>0.1</v>
      </c>
      <c r="AM7" s="666"/>
      <c r="AN7" s="666"/>
      <c r="AO7" s="667"/>
      <c r="AP7" s="657" t="s">
        <v>229</v>
      </c>
      <c r="AQ7" s="658"/>
      <c r="AR7" s="658"/>
      <c r="AS7" s="658"/>
      <c r="AT7" s="658"/>
      <c r="AU7" s="658"/>
      <c r="AV7" s="658"/>
      <c r="AW7" s="658"/>
      <c r="AX7" s="658"/>
      <c r="AY7" s="658"/>
      <c r="AZ7" s="658"/>
      <c r="BA7" s="658"/>
      <c r="BB7" s="658"/>
      <c r="BC7" s="658"/>
      <c r="BD7" s="658"/>
      <c r="BE7" s="658"/>
      <c r="BF7" s="659"/>
      <c r="BG7" s="660">
        <v>1272870</v>
      </c>
      <c r="BH7" s="661"/>
      <c r="BI7" s="661"/>
      <c r="BJ7" s="661"/>
      <c r="BK7" s="661"/>
      <c r="BL7" s="661"/>
      <c r="BM7" s="661"/>
      <c r="BN7" s="662"/>
      <c r="BO7" s="663">
        <v>44.3</v>
      </c>
      <c r="BP7" s="663"/>
      <c r="BQ7" s="663"/>
      <c r="BR7" s="663"/>
      <c r="BS7" s="664">
        <v>24832</v>
      </c>
      <c r="BT7" s="664"/>
      <c r="BU7" s="664"/>
      <c r="BV7" s="664"/>
      <c r="BW7" s="664"/>
      <c r="BX7" s="664"/>
      <c r="BY7" s="664"/>
      <c r="BZ7" s="664"/>
      <c r="CA7" s="664"/>
      <c r="CB7" s="668"/>
      <c r="CD7" s="675" t="s">
        <v>230</v>
      </c>
      <c r="CE7" s="676"/>
      <c r="CF7" s="676"/>
      <c r="CG7" s="676"/>
      <c r="CH7" s="676"/>
      <c r="CI7" s="676"/>
      <c r="CJ7" s="676"/>
      <c r="CK7" s="676"/>
      <c r="CL7" s="676"/>
      <c r="CM7" s="676"/>
      <c r="CN7" s="676"/>
      <c r="CO7" s="676"/>
      <c r="CP7" s="676"/>
      <c r="CQ7" s="677"/>
      <c r="CR7" s="660">
        <v>1411687</v>
      </c>
      <c r="CS7" s="661"/>
      <c r="CT7" s="661"/>
      <c r="CU7" s="661"/>
      <c r="CV7" s="661"/>
      <c r="CW7" s="661"/>
      <c r="CX7" s="661"/>
      <c r="CY7" s="662"/>
      <c r="CZ7" s="663">
        <v>18.2</v>
      </c>
      <c r="DA7" s="663"/>
      <c r="DB7" s="663"/>
      <c r="DC7" s="663"/>
      <c r="DD7" s="669">
        <v>12117</v>
      </c>
      <c r="DE7" s="661"/>
      <c r="DF7" s="661"/>
      <c r="DG7" s="661"/>
      <c r="DH7" s="661"/>
      <c r="DI7" s="661"/>
      <c r="DJ7" s="661"/>
      <c r="DK7" s="661"/>
      <c r="DL7" s="661"/>
      <c r="DM7" s="661"/>
      <c r="DN7" s="661"/>
      <c r="DO7" s="661"/>
      <c r="DP7" s="662"/>
      <c r="DQ7" s="669">
        <v>1332847</v>
      </c>
      <c r="DR7" s="661"/>
      <c r="DS7" s="661"/>
      <c r="DT7" s="661"/>
      <c r="DU7" s="661"/>
      <c r="DV7" s="661"/>
      <c r="DW7" s="661"/>
      <c r="DX7" s="661"/>
      <c r="DY7" s="661"/>
      <c r="DZ7" s="661"/>
      <c r="EA7" s="661"/>
      <c r="EB7" s="661"/>
      <c r="EC7" s="670"/>
    </row>
    <row r="8" spans="2:143" ht="11.25" customHeight="1" x14ac:dyDescent="0.15">
      <c r="B8" s="657" t="s">
        <v>231</v>
      </c>
      <c r="C8" s="658"/>
      <c r="D8" s="658"/>
      <c r="E8" s="658"/>
      <c r="F8" s="658"/>
      <c r="G8" s="658"/>
      <c r="H8" s="658"/>
      <c r="I8" s="658"/>
      <c r="J8" s="658"/>
      <c r="K8" s="658"/>
      <c r="L8" s="658"/>
      <c r="M8" s="658"/>
      <c r="N8" s="658"/>
      <c r="O8" s="658"/>
      <c r="P8" s="658"/>
      <c r="Q8" s="659"/>
      <c r="R8" s="660">
        <v>10904</v>
      </c>
      <c r="S8" s="661"/>
      <c r="T8" s="661"/>
      <c r="U8" s="661"/>
      <c r="V8" s="661"/>
      <c r="W8" s="661"/>
      <c r="X8" s="661"/>
      <c r="Y8" s="662"/>
      <c r="Z8" s="663">
        <v>0.1</v>
      </c>
      <c r="AA8" s="663"/>
      <c r="AB8" s="663"/>
      <c r="AC8" s="663"/>
      <c r="AD8" s="664">
        <v>10904</v>
      </c>
      <c r="AE8" s="664"/>
      <c r="AF8" s="664"/>
      <c r="AG8" s="664"/>
      <c r="AH8" s="664"/>
      <c r="AI8" s="664"/>
      <c r="AJ8" s="664"/>
      <c r="AK8" s="664"/>
      <c r="AL8" s="665">
        <v>0.2</v>
      </c>
      <c r="AM8" s="666"/>
      <c r="AN8" s="666"/>
      <c r="AO8" s="667"/>
      <c r="AP8" s="657" t="s">
        <v>232</v>
      </c>
      <c r="AQ8" s="658"/>
      <c r="AR8" s="658"/>
      <c r="AS8" s="658"/>
      <c r="AT8" s="658"/>
      <c r="AU8" s="658"/>
      <c r="AV8" s="658"/>
      <c r="AW8" s="658"/>
      <c r="AX8" s="658"/>
      <c r="AY8" s="658"/>
      <c r="AZ8" s="658"/>
      <c r="BA8" s="658"/>
      <c r="BB8" s="658"/>
      <c r="BC8" s="658"/>
      <c r="BD8" s="658"/>
      <c r="BE8" s="658"/>
      <c r="BF8" s="659"/>
      <c r="BG8" s="660">
        <v>37965</v>
      </c>
      <c r="BH8" s="661"/>
      <c r="BI8" s="661"/>
      <c r="BJ8" s="661"/>
      <c r="BK8" s="661"/>
      <c r="BL8" s="661"/>
      <c r="BM8" s="661"/>
      <c r="BN8" s="662"/>
      <c r="BO8" s="663">
        <v>1.3</v>
      </c>
      <c r="BP8" s="663"/>
      <c r="BQ8" s="663"/>
      <c r="BR8" s="663"/>
      <c r="BS8" s="669" t="s">
        <v>121</v>
      </c>
      <c r="BT8" s="661"/>
      <c r="BU8" s="661"/>
      <c r="BV8" s="661"/>
      <c r="BW8" s="661"/>
      <c r="BX8" s="661"/>
      <c r="BY8" s="661"/>
      <c r="BZ8" s="661"/>
      <c r="CA8" s="661"/>
      <c r="CB8" s="670"/>
      <c r="CD8" s="675" t="s">
        <v>233</v>
      </c>
      <c r="CE8" s="676"/>
      <c r="CF8" s="676"/>
      <c r="CG8" s="676"/>
      <c r="CH8" s="676"/>
      <c r="CI8" s="676"/>
      <c r="CJ8" s="676"/>
      <c r="CK8" s="676"/>
      <c r="CL8" s="676"/>
      <c r="CM8" s="676"/>
      <c r="CN8" s="676"/>
      <c r="CO8" s="676"/>
      <c r="CP8" s="676"/>
      <c r="CQ8" s="677"/>
      <c r="CR8" s="660">
        <v>2626875</v>
      </c>
      <c r="CS8" s="661"/>
      <c r="CT8" s="661"/>
      <c r="CU8" s="661"/>
      <c r="CV8" s="661"/>
      <c r="CW8" s="661"/>
      <c r="CX8" s="661"/>
      <c r="CY8" s="662"/>
      <c r="CZ8" s="663">
        <v>33.799999999999997</v>
      </c>
      <c r="DA8" s="663"/>
      <c r="DB8" s="663"/>
      <c r="DC8" s="663"/>
      <c r="DD8" s="669" t="s">
        <v>227</v>
      </c>
      <c r="DE8" s="661"/>
      <c r="DF8" s="661"/>
      <c r="DG8" s="661"/>
      <c r="DH8" s="661"/>
      <c r="DI8" s="661"/>
      <c r="DJ8" s="661"/>
      <c r="DK8" s="661"/>
      <c r="DL8" s="661"/>
      <c r="DM8" s="661"/>
      <c r="DN8" s="661"/>
      <c r="DO8" s="661"/>
      <c r="DP8" s="662"/>
      <c r="DQ8" s="669">
        <v>1345528</v>
      </c>
      <c r="DR8" s="661"/>
      <c r="DS8" s="661"/>
      <c r="DT8" s="661"/>
      <c r="DU8" s="661"/>
      <c r="DV8" s="661"/>
      <c r="DW8" s="661"/>
      <c r="DX8" s="661"/>
      <c r="DY8" s="661"/>
      <c r="DZ8" s="661"/>
      <c r="EA8" s="661"/>
      <c r="EB8" s="661"/>
      <c r="EC8" s="670"/>
    </row>
    <row r="9" spans="2:143" ht="11.25" customHeight="1" x14ac:dyDescent="0.15">
      <c r="B9" s="657" t="s">
        <v>234</v>
      </c>
      <c r="C9" s="658"/>
      <c r="D9" s="658"/>
      <c r="E9" s="658"/>
      <c r="F9" s="658"/>
      <c r="G9" s="658"/>
      <c r="H9" s="658"/>
      <c r="I9" s="658"/>
      <c r="J9" s="658"/>
      <c r="K9" s="658"/>
      <c r="L9" s="658"/>
      <c r="M9" s="658"/>
      <c r="N9" s="658"/>
      <c r="O9" s="658"/>
      <c r="P9" s="658"/>
      <c r="Q9" s="659"/>
      <c r="R9" s="660">
        <v>10850</v>
      </c>
      <c r="S9" s="661"/>
      <c r="T9" s="661"/>
      <c r="U9" s="661"/>
      <c r="V9" s="661"/>
      <c r="W9" s="661"/>
      <c r="X9" s="661"/>
      <c r="Y9" s="662"/>
      <c r="Z9" s="663">
        <v>0.1</v>
      </c>
      <c r="AA9" s="663"/>
      <c r="AB9" s="663"/>
      <c r="AC9" s="663"/>
      <c r="AD9" s="664">
        <v>10850</v>
      </c>
      <c r="AE9" s="664"/>
      <c r="AF9" s="664"/>
      <c r="AG9" s="664"/>
      <c r="AH9" s="664"/>
      <c r="AI9" s="664"/>
      <c r="AJ9" s="664"/>
      <c r="AK9" s="664"/>
      <c r="AL9" s="665">
        <v>0.2</v>
      </c>
      <c r="AM9" s="666"/>
      <c r="AN9" s="666"/>
      <c r="AO9" s="667"/>
      <c r="AP9" s="657" t="s">
        <v>235</v>
      </c>
      <c r="AQ9" s="658"/>
      <c r="AR9" s="658"/>
      <c r="AS9" s="658"/>
      <c r="AT9" s="658"/>
      <c r="AU9" s="658"/>
      <c r="AV9" s="658"/>
      <c r="AW9" s="658"/>
      <c r="AX9" s="658"/>
      <c r="AY9" s="658"/>
      <c r="AZ9" s="658"/>
      <c r="BA9" s="658"/>
      <c r="BB9" s="658"/>
      <c r="BC9" s="658"/>
      <c r="BD9" s="658"/>
      <c r="BE9" s="658"/>
      <c r="BF9" s="659"/>
      <c r="BG9" s="660">
        <v>1057241</v>
      </c>
      <c r="BH9" s="661"/>
      <c r="BI9" s="661"/>
      <c r="BJ9" s="661"/>
      <c r="BK9" s="661"/>
      <c r="BL9" s="661"/>
      <c r="BM9" s="661"/>
      <c r="BN9" s="662"/>
      <c r="BO9" s="663">
        <v>36.799999999999997</v>
      </c>
      <c r="BP9" s="663"/>
      <c r="BQ9" s="663"/>
      <c r="BR9" s="663"/>
      <c r="BS9" s="669" t="s">
        <v>227</v>
      </c>
      <c r="BT9" s="661"/>
      <c r="BU9" s="661"/>
      <c r="BV9" s="661"/>
      <c r="BW9" s="661"/>
      <c r="BX9" s="661"/>
      <c r="BY9" s="661"/>
      <c r="BZ9" s="661"/>
      <c r="CA9" s="661"/>
      <c r="CB9" s="670"/>
      <c r="CD9" s="675" t="s">
        <v>236</v>
      </c>
      <c r="CE9" s="676"/>
      <c r="CF9" s="676"/>
      <c r="CG9" s="676"/>
      <c r="CH9" s="676"/>
      <c r="CI9" s="676"/>
      <c r="CJ9" s="676"/>
      <c r="CK9" s="676"/>
      <c r="CL9" s="676"/>
      <c r="CM9" s="676"/>
      <c r="CN9" s="676"/>
      <c r="CO9" s="676"/>
      <c r="CP9" s="676"/>
      <c r="CQ9" s="677"/>
      <c r="CR9" s="660">
        <v>551398</v>
      </c>
      <c r="CS9" s="661"/>
      <c r="CT9" s="661"/>
      <c r="CU9" s="661"/>
      <c r="CV9" s="661"/>
      <c r="CW9" s="661"/>
      <c r="CX9" s="661"/>
      <c r="CY9" s="662"/>
      <c r="CZ9" s="663">
        <v>7.1</v>
      </c>
      <c r="DA9" s="663"/>
      <c r="DB9" s="663"/>
      <c r="DC9" s="663"/>
      <c r="DD9" s="669">
        <v>19041</v>
      </c>
      <c r="DE9" s="661"/>
      <c r="DF9" s="661"/>
      <c r="DG9" s="661"/>
      <c r="DH9" s="661"/>
      <c r="DI9" s="661"/>
      <c r="DJ9" s="661"/>
      <c r="DK9" s="661"/>
      <c r="DL9" s="661"/>
      <c r="DM9" s="661"/>
      <c r="DN9" s="661"/>
      <c r="DO9" s="661"/>
      <c r="DP9" s="662"/>
      <c r="DQ9" s="669">
        <v>522594</v>
      </c>
      <c r="DR9" s="661"/>
      <c r="DS9" s="661"/>
      <c r="DT9" s="661"/>
      <c r="DU9" s="661"/>
      <c r="DV9" s="661"/>
      <c r="DW9" s="661"/>
      <c r="DX9" s="661"/>
      <c r="DY9" s="661"/>
      <c r="DZ9" s="661"/>
      <c r="EA9" s="661"/>
      <c r="EB9" s="661"/>
      <c r="EC9" s="670"/>
    </row>
    <row r="10" spans="2:143" ht="11.25" customHeight="1" x14ac:dyDescent="0.15">
      <c r="B10" s="657" t="s">
        <v>237</v>
      </c>
      <c r="C10" s="658"/>
      <c r="D10" s="658"/>
      <c r="E10" s="658"/>
      <c r="F10" s="658"/>
      <c r="G10" s="658"/>
      <c r="H10" s="658"/>
      <c r="I10" s="658"/>
      <c r="J10" s="658"/>
      <c r="K10" s="658"/>
      <c r="L10" s="658"/>
      <c r="M10" s="658"/>
      <c r="N10" s="658"/>
      <c r="O10" s="658"/>
      <c r="P10" s="658"/>
      <c r="Q10" s="659"/>
      <c r="R10" s="660" t="s">
        <v>121</v>
      </c>
      <c r="S10" s="661"/>
      <c r="T10" s="661"/>
      <c r="U10" s="661"/>
      <c r="V10" s="661"/>
      <c r="W10" s="661"/>
      <c r="X10" s="661"/>
      <c r="Y10" s="662"/>
      <c r="Z10" s="663" t="s">
        <v>121</v>
      </c>
      <c r="AA10" s="663"/>
      <c r="AB10" s="663"/>
      <c r="AC10" s="663"/>
      <c r="AD10" s="664" t="s">
        <v>227</v>
      </c>
      <c r="AE10" s="664"/>
      <c r="AF10" s="664"/>
      <c r="AG10" s="664"/>
      <c r="AH10" s="664"/>
      <c r="AI10" s="664"/>
      <c r="AJ10" s="664"/>
      <c r="AK10" s="664"/>
      <c r="AL10" s="665" t="s">
        <v>121</v>
      </c>
      <c r="AM10" s="666"/>
      <c r="AN10" s="666"/>
      <c r="AO10" s="667"/>
      <c r="AP10" s="657" t="s">
        <v>238</v>
      </c>
      <c r="AQ10" s="658"/>
      <c r="AR10" s="658"/>
      <c r="AS10" s="658"/>
      <c r="AT10" s="658"/>
      <c r="AU10" s="658"/>
      <c r="AV10" s="658"/>
      <c r="AW10" s="658"/>
      <c r="AX10" s="658"/>
      <c r="AY10" s="658"/>
      <c r="AZ10" s="658"/>
      <c r="BA10" s="658"/>
      <c r="BB10" s="658"/>
      <c r="BC10" s="658"/>
      <c r="BD10" s="658"/>
      <c r="BE10" s="658"/>
      <c r="BF10" s="659"/>
      <c r="BG10" s="660">
        <v>52490</v>
      </c>
      <c r="BH10" s="661"/>
      <c r="BI10" s="661"/>
      <c r="BJ10" s="661"/>
      <c r="BK10" s="661"/>
      <c r="BL10" s="661"/>
      <c r="BM10" s="661"/>
      <c r="BN10" s="662"/>
      <c r="BO10" s="663">
        <v>1.8</v>
      </c>
      <c r="BP10" s="663"/>
      <c r="BQ10" s="663"/>
      <c r="BR10" s="663"/>
      <c r="BS10" s="669" t="s">
        <v>227</v>
      </c>
      <c r="BT10" s="661"/>
      <c r="BU10" s="661"/>
      <c r="BV10" s="661"/>
      <c r="BW10" s="661"/>
      <c r="BX10" s="661"/>
      <c r="BY10" s="661"/>
      <c r="BZ10" s="661"/>
      <c r="CA10" s="661"/>
      <c r="CB10" s="670"/>
      <c r="CD10" s="675" t="s">
        <v>239</v>
      </c>
      <c r="CE10" s="676"/>
      <c r="CF10" s="676"/>
      <c r="CG10" s="676"/>
      <c r="CH10" s="676"/>
      <c r="CI10" s="676"/>
      <c r="CJ10" s="676"/>
      <c r="CK10" s="676"/>
      <c r="CL10" s="676"/>
      <c r="CM10" s="676"/>
      <c r="CN10" s="676"/>
      <c r="CO10" s="676"/>
      <c r="CP10" s="676"/>
      <c r="CQ10" s="677"/>
      <c r="CR10" s="660" t="s">
        <v>121</v>
      </c>
      <c r="CS10" s="661"/>
      <c r="CT10" s="661"/>
      <c r="CU10" s="661"/>
      <c r="CV10" s="661"/>
      <c r="CW10" s="661"/>
      <c r="CX10" s="661"/>
      <c r="CY10" s="662"/>
      <c r="CZ10" s="663" t="s">
        <v>121</v>
      </c>
      <c r="DA10" s="663"/>
      <c r="DB10" s="663"/>
      <c r="DC10" s="663"/>
      <c r="DD10" s="669" t="s">
        <v>121</v>
      </c>
      <c r="DE10" s="661"/>
      <c r="DF10" s="661"/>
      <c r="DG10" s="661"/>
      <c r="DH10" s="661"/>
      <c r="DI10" s="661"/>
      <c r="DJ10" s="661"/>
      <c r="DK10" s="661"/>
      <c r="DL10" s="661"/>
      <c r="DM10" s="661"/>
      <c r="DN10" s="661"/>
      <c r="DO10" s="661"/>
      <c r="DP10" s="662"/>
      <c r="DQ10" s="669" t="s">
        <v>121</v>
      </c>
      <c r="DR10" s="661"/>
      <c r="DS10" s="661"/>
      <c r="DT10" s="661"/>
      <c r="DU10" s="661"/>
      <c r="DV10" s="661"/>
      <c r="DW10" s="661"/>
      <c r="DX10" s="661"/>
      <c r="DY10" s="661"/>
      <c r="DZ10" s="661"/>
      <c r="EA10" s="661"/>
      <c r="EB10" s="661"/>
      <c r="EC10" s="670"/>
    </row>
    <row r="11" spans="2:143" ht="11.25" customHeight="1" x14ac:dyDescent="0.15">
      <c r="B11" s="657" t="s">
        <v>240</v>
      </c>
      <c r="C11" s="658"/>
      <c r="D11" s="658"/>
      <c r="E11" s="658"/>
      <c r="F11" s="658"/>
      <c r="G11" s="658"/>
      <c r="H11" s="658"/>
      <c r="I11" s="658"/>
      <c r="J11" s="658"/>
      <c r="K11" s="658"/>
      <c r="L11" s="658"/>
      <c r="M11" s="658"/>
      <c r="N11" s="658"/>
      <c r="O11" s="658"/>
      <c r="P11" s="658"/>
      <c r="Q11" s="659"/>
      <c r="R11" s="660" t="s">
        <v>227</v>
      </c>
      <c r="S11" s="661"/>
      <c r="T11" s="661"/>
      <c r="U11" s="661"/>
      <c r="V11" s="661"/>
      <c r="W11" s="661"/>
      <c r="X11" s="661"/>
      <c r="Y11" s="662"/>
      <c r="Z11" s="663" t="s">
        <v>121</v>
      </c>
      <c r="AA11" s="663"/>
      <c r="AB11" s="663"/>
      <c r="AC11" s="663"/>
      <c r="AD11" s="664" t="s">
        <v>227</v>
      </c>
      <c r="AE11" s="664"/>
      <c r="AF11" s="664"/>
      <c r="AG11" s="664"/>
      <c r="AH11" s="664"/>
      <c r="AI11" s="664"/>
      <c r="AJ11" s="664"/>
      <c r="AK11" s="664"/>
      <c r="AL11" s="665" t="s">
        <v>227</v>
      </c>
      <c r="AM11" s="666"/>
      <c r="AN11" s="666"/>
      <c r="AO11" s="667"/>
      <c r="AP11" s="657" t="s">
        <v>241</v>
      </c>
      <c r="AQ11" s="658"/>
      <c r="AR11" s="658"/>
      <c r="AS11" s="658"/>
      <c r="AT11" s="658"/>
      <c r="AU11" s="658"/>
      <c r="AV11" s="658"/>
      <c r="AW11" s="658"/>
      <c r="AX11" s="658"/>
      <c r="AY11" s="658"/>
      <c r="AZ11" s="658"/>
      <c r="BA11" s="658"/>
      <c r="BB11" s="658"/>
      <c r="BC11" s="658"/>
      <c r="BD11" s="658"/>
      <c r="BE11" s="658"/>
      <c r="BF11" s="659"/>
      <c r="BG11" s="660">
        <v>125174</v>
      </c>
      <c r="BH11" s="661"/>
      <c r="BI11" s="661"/>
      <c r="BJ11" s="661"/>
      <c r="BK11" s="661"/>
      <c r="BL11" s="661"/>
      <c r="BM11" s="661"/>
      <c r="BN11" s="662"/>
      <c r="BO11" s="663">
        <v>4.4000000000000004</v>
      </c>
      <c r="BP11" s="663"/>
      <c r="BQ11" s="663"/>
      <c r="BR11" s="663"/>
      <c r="BS11" s="669">
        <v>24832</v>
      </c>
      <c r="BT11" s="661"/>
      <c r="BU11" s="661"/>
      <c r="BV11" s="661"/>
      <c r="BW11" s="661"/>
      <c r="BX11" s="661"/>
      <c r="BY11" s="661"/>
      <c r="BZ11" s="661"/>
      <c r="CA11" s="661"/>
      <c r="CB11" s="670"/>
      <c r="CD11" s="675" t="s">
        <v>242</v>
      </c>
      <c r="CE11" s="676"/>
      <c r="CF11" s="676"/>
      <c r="CG11" s="676"/>
      <c r="CH11" s="676"/>
      <c r="CI11" s="676"/>
      <c r="CJ11" s="676"/>
      <c r="CK11" s="676"/>
      <c r="CL11" s="676"/>
      <c r="CM11" s="676"/>
      <c r="CN11" s="676"/>
      <c r="CO11" s="676"/>
      <c r="CP11" s="676"/>
      <c r="CQ11" s="677"/>
      <c r="CR11" s="660">
        <v>406022</v>
      </c>
      <c r="CS11" s="661"/>
      <c r="CT11" s="661"/>
      <c r="CU11" s="661"/>
      <c r="CV11" s="661"/>
      <c r="CW11" s="661"/>
      <c r="CX11" s="661"/>
      <c r="CY11" s="662"/>
      <c r="CZ11" s="663">
        <v>5.2</v>
      </c>
      <c r="DA11" s="663"/>
      <c r="DB11" s="663"/>
      <c r="DC11" s="663"/>
      <c r="DD11" s="669">
        <v>20872</v>
      </c>
      <c r="DE11" s="661"/>
      <c r="DF11" s="661"/>
      <c r="DG11" s="661"/>
      <c r="DH11" s="661"/>
      <c r="DI11" s="661"/>
      <c r="DJ11" s="661"/>
      <c r="DK11" s="661"/>
      <c r="DL11" s="661"/>
      <c r="DM11" s="661"/>
      <c r="DN11" s="661"/>
      <c r="DO11" s="661"/>
      <c r="DP11" s="662"/>
      <c r="DQ11" s="669">
        <v>348492</v>
      </c>
      <c r="DR11" s="661"/>
      <c r="DS11" s="661"/>
      <c r="DT11" s="661"/>
      <c r="DU11" s="661"/>
      <c r="DV11" s="661"/>
      <c r="DW11" s="661"/>
      <c r="DX11" s="661"/>
      <c r="DY11" s="661"/>
      <c r="DZ11" s="661"/>
      <c r="EA11" s="661"/>
      <c r="EB11" s="661"/>
      <c r="EC11" s="670"/>
    </row>
    <row r="12" spans="2:143" ht="11.25" customHeight="1" x14ac:dyDescent="0.15">
      <c r="B12" s="657" t="s">
        <v>243</v>
      </c>
      <c r="C12" s="658"/>
      <c r="D12" s="658"/>
      <c r="E12" s="658"/>
      <c r="F12" s="658"/>
      <c r="G12" s="658"/>
      <c r="H12" s="658"/>
      <c r="I12" s="658"/>
      <c r="J12" s="658"/>
      <c r="K12" s="658"/>
      <c r="L12" s="658"/>
      <c r="M12" s="658"/>
      <c r="N12" s="658"/>
      <c r="O12" s="658"/>
      <c r="P12" s="658"/>
      <c r="Q12" s="659"/>
      <c r="R12" s="660">
        <v>352124</v>
      </c>
      <c r="S12" s="661"/>
      <c r="T12" s="661"/>
      <c r="U12" s="661"/>
      <c r="V12" s="661"/>
      <c r="W12" s="661"/>
      <c r="X12" s="661"/>
      <c r="Y12" s="662"/>
      <c r="Z12" s="663">
        <v>4.3</v>
      </c>
      <c r="AA12" s="663"/>
      <c r="AB12" s="663"/>
      <c r="AC12" s="663"/>
      <c r="AD12" s="664">
        <v>352124</v>
      </c>
      <c r="AE12" s="664"/>
      <c r="AF12" s="664"/>
      <c r="AG12" s="664"/>
      <c r="AH12" s="664"/>
      <c r="AI12" s="664"/>
      <c r="AJ12" s="664"/>
      <c r="AK12" s="664"/>
      <c r="AL12" s="665">
        <v>7</v>
      </c>
      <c r="AM12" s="666"/>
      <c r="AN12" s="666"/>
      <c r="AO12" s="667"/>
      <c r="AP12" s="657" t="s">
        <v>244</v>
      </c>
      <c r="AQ12" s="658"/>
      <c r="AR12" s="658"/>
      <c r="AS12" s="658"/>
      <c r="AT12" s="658"/>
      <c r="AU12" s="658"/>
      <c r="AV12" s="658"/>
      <c r="AW12" s="658"/>
      <c r="AX12" s="658"/>
      <c r="AY12" s="658"/>
      <c r="AZ12" s="658"/>
      <c r="BA12" s="658"/>
      <c r="BB12" s="658"/>
      <c r="BC12" s="658"/>
      <c r="BD12" s="658"/>
      <c r="BE12" s="658"/>
      <c r="BF12" s="659"/>
      <c r="BG12" s="660">
        <v>1343908</v>
      </c>
      <c r="BH12" s="661"/>
      <c r="BI12" s="661"/>
      <c r="BJ12" s="661"/>
      <c r="BK12" s="661"/>
      <c r="BL12" s="661"/>
      <c r="BM12" s="661"/>
      <c r="BN12" s="662"/>
      <c r="BO12" s="663">
        <v>46.8</v>
      </c>
      <c r="BP12" s="663"/>
      <c r="BQ12" s="663"/>
      <c r="BR12" s="663"/>
      <c r="BS12" s="669" t="s">
        <v>121</v>
      </c>
      <c r="BT12" s="661"/>
      <c r="BU12" s="661"/>
      <c r="BV12" s="661"/>
      <c r="BW12" s="661"/>
      <c r="BX12" s="661"/>
      <c r="BY12" s="661"/>
      <c r="BZ12" s="661"/>
      <c r="CA12" s="661"/>
      <c r="CB12" s="670"/>
      <c r="CD12" s="675" t="s">
        <v>245</v>
      </c>
      <c r="CE12" s="676"/>
      <c r="CF12" s="676"/>
      <c r="CG12" s="676"/>
      <c r="CH12" s="676"/>
      <c r="CI12" s="676"/>
      <c r="CJ12" s="676"/>
      <c r="CK12" s="676"/>
      <c r="CL12" s="676"/>
      <c r="CM12" s="676"/>
      <c r="CN12" s="676"/>
      <c r="CO12" s="676"/>
      <c r="CP12" s="676"/>
      <c r="CQ12" s="677"/>
      <c r="CR12" s="660">
        <v>50238</v>
      </c>
      <c r="CS12" s="661"/>
      <c r="CT12" s="661"/>
      <c r="CU12" s="661"/>
      <c r="CV12" s="661"/>
      <c r="CW12" s="661"/>
      <c r="CX12" s="661"/>
      <c r="CY12" s="662"/>
      <c r="CZ12" s="663">
        <v>0.6</v>
      </c>
      <c r="DA12" s="663"/>
      <c r="DB12" s="663"/>
      <c r="DC12" s="663"/>
      <c r="DD12" s="669" t="s">
        <v>121</v>
      </c>
      <c r="DE12" s="661"/>
      <c r="DF12" s="661"/>
      <c r="DG12" s="661"/>
      <c r="DH12" s="661"/>
      <c r="DI12" s="661"/>
      <c r="DJ12" s="661"/>
      <c r="DK12" s="661"/>
      <c r="DL12" s="661"/>
      <c r="DM12" s="661"/>
      <c r="DN12" s="661"/>
      <c r="DO12" s="661"/>
      <c r="DP12" s="662"/>
      <c r="DQ12" s="669">
        <v>41824</v>
      </c>
      <c r="DR12" s="661"/>
      <c r="DS12" s="661"/>
      <c r="DT12" s="661"/>
      <c r="DU12" s="661"/>
      <c r="DV12" s="661"/>
      <c r="DW12" s="661"/>
      <c r="DX12" s="661"/>
      <c r="DY12" s="661"/>
      <c r="DZ12" s="661"/>
      <c r="EA12" s="661"/>
      <c r="EB12" s="661"/>
      <c r="EC12" s="670"/>
    </row>
    <row r="13" spans="2:143" ht="11.25" customHeight="1" x14ac:dyDescent="0.15">
      <c r="B13" s="657" t="s">
        <v>246</v>
      </c>
      <c r="C13" s="658"/>
      <c r="D13" s="658"/>
      <c r="E13" s="658"/>
      <c r="F13" s="658"/>
      <c r="G13" s="658"/>
      <c r="H13" s="658"/>
      <c r="I13" s="658"/>
      <c r="J13" s="658"/>
      <c r="K13" s="658"/>
      <c r="L13" s="658"/>
      <c r="M13" s="658"/>
      <c r="N13" s="658"/>
      <c r="O13" s="658"/>
      <c r="P13" s="658"/>
      <c r="Q13" s="659"/>
      <c r="R13" s="660">
        <v>2428</v>
      </c>
      <c r="S13" s="661"/>
      <c r="T13" s="661"/>
      <c r="U13" s="661"/>
      <c r="V13" s="661"/>
      <c r="W13" s="661"/>
      <c r="X13" s="661"/>
      <c r="Y13" s="662"/>
      <c r="Z13" s="663">
        <v>0</v>
      </c>
      <c r="AA13" s="663"/>
      <c r="AB13" s="663"/>
      <c r="AC13" s="663"/>
      <c r="AD13" s="664">
        <v>2428</v>
      </c>
      <c r="AE13" s="664"/>
      <c r="AF13" s="664"/>
      <c r="AG13" s="664"/>
      <c r="AH13" s="664"/>
      <c r="AI13" s="664"/>
      <c r="AJ13" s="664"/>
      <c r="AK13" s="664"/>
      <c r="AL13" s="665">
        <v>0</v>
      </c>
      <c r="AM13" s="666"/>
      <c r="AN13" s="666"/>
      <c r="AO13" s="667"/>
      <c r="AP13" s="657" t="s">
        <v>247</v>
      </c>
      <c r="AQ13" s="658"/>
      <c r="AR13" s="658"/>
      <c r="AS13" s="658"/>
      <c r="AT13" s="658"/>
      <c r="AU13" s="658"/>
      <c r="AV13" s="658"/>
      <c r="AW13" s="658"/>
      <c r="AX13" s="658"/>
      <c r="AY13" s="658"/>
      <c r="AZ13" s="658"/>
      <c r="BA13" s="658"/>
      <c r="BB13" s="658"/>
      <c r="BC13" s="658"/>
      <c r="BD13" s="658"/>
      <c r="BE13" s="658"/>
      <c r="BF13" s="659"/>
      <c r="BG13" s="660">
        <v>1343859</v>
      </c>
      <c r="BH13" s="661"/>
      <c r="BI13" s="661"/>
      <c r="BJ13" s="661"/>
      <c r="BK13" s="661"/>
      <c r="BL13" s="661"/>
      <c r="BM13" s="661"/>
      <c r="BN13" s="662"/>
      <c r="BO13" s="663">
        <v>46.8</v>
      </c>
      <c r="BP13" s="663"/>
      <c r="BQ13" s="663"/>
      <c r="BR13" s="663"/>
      <c r="BS13" s="669" t="s">
        <v>121</v>
      </c>
      <c r="BT13" s="661"/>
      <c r="BU13" s="661"/>
      <c r="BV13" s="661"/>
      <c r="BW13" s="661"/>
      <c r="BX13" s="661"/>
      <c r="BY13" s="661"/>
      <c r="BZ13" s="661"/>
      <c r="CA13" s="661"/>
      <c r="CB13" s="670"/>
      <c r="CD13" s="675" t="s">
        <v>248</v>
      </c>
      <c r="CE13" s="676"/>
      <c r="CF13" s="676"/>
      <c r="CG13" s="676"/>
      <c r="CH13" s="676"/>
      <c r="CI13" s="676"/>
      <c r="CJ13" s="676"/>
      <c r="CK13" s="676"/>
      <c r="CL13" s="676"/>
      <c r="CM13" s="676"/>
      <c r="CN13" s="676"/>
      <c r="CO13" s="676"/>
      <c r="CP13" s="676"/>
      <c r="CQ13" s="677"/>
      <c r="CR13" s="660">
        <v>656241</v>
      </c>
      <c r="CS13" s="661"/>
      <c r="CT13" s="661"/>
      <c r="CU13" s="661"/>
      <c r="CV13" s="661"/>
      <c r="CW13" s="661"/>
      <c r="CX13" s="661"/>
      <c r="CY13" s="662"/>
      <c r="CZ13" s="663">
        <v>8.4</v>
      </c>
      <c r="DA13" s="663"/>
      <c r="DB13" s="663"/>
      <c r="DC13" s="663"/>
      <c r="DD13" s="669">
        <v>133598</v>
      </c>
      <c r="DE13" s="661"/>
      <c r="DF13" s="661"/>
      <c r="DG13" s="661"/>
      <c r="DH13" s="661"/>
      <c r="DI13" s="661"/>
      <c r="DJ13" s="661"/>
      <c r="DK13" s="661"/>
      <c r="DL13" s="661"/>
      <c r="DM13" s="661"/>
      <c r="DN13" s="661"/>
      <c r="DO13" s="661"/>
      <c r="DP13" s="662"/>
      <c r="DQ13" s="669">
        <v>588105</v>
      </c>
      <c r="DR13" s="661"/>
      <c r="DS13" s="661"/>
      <c r="DT13" s="661"/>
      <c r="DU13" s="661"/>
      <c r="DV13" s="661"/>
      <c r="DW13" s="661"/>
      <c r="DX13" s="661"/>
      <c r="DY13" s="661"/>
      <c r="DZ13" s="661"/>
      <c r="EA13" s="661"/>
      <c r="EB13" s="661"/>
      <c r="EC13" s="670"/>
    </row>
    <row r="14" spans="2:143" ht="11.25" customHeight="1" x14ac:dyDescent="0.15">
      <c r="B14" s="657" t="s">
        <v>249</v>
      </c>
      <c r="C14" s="658"/>
      <c r="D14" s="658"/>
      <c r="E14" s="658"/>
      <c r="F14" s="658"/>
      <c r="G14" s="658"/>
      <c r="H14" s="658"/>
      <c r="I14" s="658"/>
      <c r="J14" s="658"/>
      <c r="K14" s="658"/>
      <c r="L14" s="658"/>
      <c r="M14" s="658"/>
      <c r="N14" s="658"/>
      <c r="O14" s="658"/>
      <c r="P14" s="658"/>
      <c r="Q14" s="659"/>
      <c r="R14" s="660" t="s">
        <v>227</v>
      </c>
      <c r="S14" s="661"/>
      <c r="T14" s="661"/>
      <c r="U14" s="661"/>
      <c r="V14" s="661"/>
      <c r="W14" s="661"/>
      <c r="X14" s="661"/>
      <c r="Y14" s="662"/>
      <c r="Z14" s="663" t="s">
        <v>227</v>
      </c>
      <c r="AA14" s="663"/>
      <c r="AB14" s="663"/>
      <c r="AC14" s="663"/>
      <c r="AD14" s="664" t="s">
        <v>227</v>
      </c>
      <c r="AE14" s="664"/>
      <c r="AF14" s="664"/>
      <c r="AG14" s="664"/>
      <c r="AH14" s="664"/>
      <c r="AI14" s="664"/>
      <c r="AJ14" s="664"/>
      <c r="AK14" s="664"/>
      <c r="AL14" s="665" t="s">
        <v>121</v>
      </c>
      <c r="AM14" s="666"/>
      <c r="AN14" s="666"/>
      <c r="AO14" s="667"/>
      <c r="AP14" s="657" t="s">
        <v>250</v>
      </c>
      <c r="AQ14" s="658"/>
      <c r="AR14" s="658"/>
      <c r="AS14" s="658"/>
      <c r="AT14" s="658"/>
      <c r="AU14" s="658"/>
      <c r="AV14" s="658"/>
      <c r="AW14" s="658"/>
      <c r="AX14" s="658"/>
      <c r="AY14" s="658"/>
      <c r="AZ14" s="658"/>
      <c r="BA14" s="658"/>
      <c r="BB14" s="658"/>
      <c r="BC14" s="658"/>
      <c r="BD14" s="658"/>
      <c r="BE14" s="658"/>
      <c r="BF14" s="659"/>
      <c r="BG14" s="660">
        <v>73018</v>
      </c>
      <c r="BH14" s="661"/>
      <c r="BI14" s="661"/>
      <c r="BJ14" s="661"/>
      <c r="BK14" s="661"/>
      <c r="BL14" s="661"/>
      <c r="BM14" s="661"/>
      <c r="BN14" s="662"/>
      <c r="BO14" s="663">
        <v>2.5</v>
      </c>
      <c r="BP14" s="663"/>
      <c r="BQ14" s="663"/>
      <c r="BR14" s="663"/>
      <c r="BS14" s="669" t="s">
        <v>227</v>
      </c>
      <c r="BT14" s="661"/>
      <c r="BU14" s="661"/>
      <c r="BV14" s="661"/>
      <c r="BW14" s="661"/>
      <c r="BX14" s="661"/>
      <c r="BY14" s="661"/>
      <c r="BZ14" s="661"/>
      <c r="CA14" s="661"/>
      <c r="CB14" s="670"/>
      <c r="CD14" s="675" t="s">
        <v>251</v>
      </c>
      <c r="CE14" s="676"/>
      <c r="CF14" s="676"/>
      <c r="CG14" s="676"/>
      <c r="CH14" s="676"/>
      <c r="CI14" s="676"/>
      <c r="CJ14" s="676"/>
      <c r="CK14" s="676"/>
      <c r="CL14" s="676"/>
      <c r="CM14" s="676"/>
      <c r="CN14" s="676"/>
      <c r="CO14" s="676"/>
      <c r="CP14" s="676"/>
      <c r="CQ14" s="677"/>
      <c r="CR14" s="660">
        <v>355833</v>
      </c>
      <c r="CS14" s="661"/>
      <c r="CT14" s="661"/>
      <c r="CU14" s="661"/>
      <c r="CV14" s="661"/>
      <c r="CW14" s="661"/>
      <c r="CX14" s="661"/>
      <c r="CY14" s="662"/>
      <c r="CZ14" s="663">
        <v>4.5999999999999996</v>
      </c>
      <c r="DA14" s="663"/>
      <c r="DB14" s="663"/>
      <c r="DC14" s="663"/>
      <c r="DD14" s="669">
        <v>972</v>
      </c>
      <c r="DE14" s="661"/>
      <c r="DF14" s="661"/>
      <c r="DG14" s="661"/>
      <c r="DH14" s="661"/>
      <c r="DI14" s="661"/>
      <c r="DJ14" s="661"/>
      <c r="DK14" s="661"/>
      <c r="DL14" s="661"/>
      <c r="DM14" s="661"/>
      <c r="DN14" s="661"/>
      <c r="DO14" s="661"/>
      <c r="DP14" s="662"/>
      <c r="DQ14" s="669">
        <v>352248</v>
      </c>
      <c r="DR14" s="661"/>
      <c r="DS14" s="661"/>
      <c r="DT14" s="661"/>
      <c r="DU14" s="661"/>
      <c r="DV14" s="661"/>
      <c r="DW14" s="661"/>
      <c r="DX14" s="661"/>
      <c r="DY14" s="661"/>
      <c r="DZ14" s="661"/>
      <c r="EA14" s="661"/>
      <c r="EB14" s="661"/>
      <c r="EC14" s="670"/>
    </row>
    <row r="15" spans="2:143" ht="11.25" customHeight="1" x14ac:dyDescent="0.15">
      <c r="B15" s="657" t="s">
        <v>252</v>
      </c>
      <c r="C15" s="658"/>
      <c r="D15" s="658"/>
      <c r="E15" s="658"/>
      <c r="F15" s="658"/>
      <c r="G15" s="658"/>
      <c r="H15" s="658"/>
      <c r="I15" s="658"/>
      <c r="J15" s="658"/>
      <c r="K15" s="658"/>
      <c r="L15" s="658"/>
      <c r="M15" s="658"/>
      <c r="N15" s="658"/>
      <c r="O15" s="658"/>
      <c r="P15" s="658"/>
      <c r="Q15" s="659"/>
      <c r="R15" s="660">
        <v>40426</v>
      </c>
      <c r="S15" s="661"/>
      <c r="T15" s="661"/>
      <c r="U15" s="661"/>
      <c r="V15" s="661"/>
      <c r="W15" s="661"/>
      <c r="X15" s="661"/>
      <c r="Y15" s="662"/>
      <c r="Z15" s="663">
        <v>0.5</v>
      </c>
      <c r="AA15" s="663"/>
      <c r="AB15" s="663"/>
      <c r="AC15" s="663"/>
      <c r="AD15" s="664">
        <v>40426</v>
      </c>
      <c r="AE15" s="664"/>
      <c r="AF15" s="664"/>
      <c r="AG15" s="664"/>
      <c r="AH15" s="664"/>
      <c r="AI15" s="664"/>
      <c r="AJ15" s="664"/>
      <c r="AK15" s="664"/>
      <c r="AL15" s="665">
        <v>0.8</v>
      </c>
      <c r="AM15" s="666"/>
      <c r="AN15" s="666"/>
      <c r="AO15" s="667"/>
      <c r="AP15" s="657" t="s">
        <v>253</v>
      </c>
      <c r="AQ15" s="658"/>
      <c r="AR15" s="658"/>
      <c r="AS15" s="658"/>
      <c r="AT15" s="658"/>
      <c r="AU15" s="658"/>
      <c r="AV15" s="658"/>
      <c r="AW15" s="658"/>
      <c r="AX15" s="658"/>
      <c r="AY15" s="658"/>
      <c r="AZ15" s="658"/>
      <c r="BA15" s="658"/>
      <c r="BB15" s="658"/>
      <c r="BC15" s="658"/>
      <c r="BD15" s="658"/>
      <c r="BE15" s="658"/>
      <c r="BF15" s="659"/>
      <c r="BG15" s="660">
        <v>177861</v>
      </c>
      <c r="BH15" s="661"/>
      <c r="BI15" s="661"/>
      <c r="BJ15" s="661"/>
      <c r="BK15" s="661"/>
      <c r="BL15" s="661"/>
      <c r="BM15" s="661"/>
      <c r="BN15" s="662"/>
      <c r="BO15" s="663">
        <v>6.2</v>
      </c>
      <c r="BP15" s="663"/>
      <c r="BQ15" s="663"/>
      <c r="BR15" s="663"/>
      <c r="BS15" s="669" t="s">
        <v>227</v>
      </c>
      <c r="BT15" s="661"/>
      <c r="BU15" s="661"/>
      <c r="BV15" s="661"/>
      <c r="BW15" s="661"/>
      <c r="BX15" s="661"/>
      <c r="BY15" s="661"/>
      <c r="BZ15" s="661"/>
      <c r="CA15" s="661"/>
      <c r="CB15" s="670"/>
      <c r="CD15" s="675" t="s">
        <v>254</v>
      </c>
      <c r="CE15" s="676"/>
      <c r="CF15" s="676"/>
      <c r="CG15" s="676"/>
      <c r="CH15" s="676"/>
      <c r="CI15" s="676"/>
      <c r="CJ15" s="676"/>
      <c r="CK15" s="676"/>
      <c r="CL15" s="676"/>
      <c r="CM15" s="676"/>
      <c r="CN15" s="676"/>
      <c r="CO15" s="676"/>
      <c r="CP15" s="676"/>
      <c r="CQ15" s="677"/>
      <c r="CR15" s="660">
        <v>821952</v>
      </c>
      <c r="CS15" s="661"/>
      <c r="CT15" s="661"/>
      <c r="CU15" s="661"/>
      <c r="CV15" s="661"/>
      <c r="CW15" s="661"/>
      <c r="CX15" s="661"/>
      <c r="CY15" s="662"/>
      <c r="CZ15" s="663">
        <v>10.6</v>
      </c>
      <c r="DA15" s="663"/>
      <c r="DB15" s="663"/>
      <c r="DC15" s="663"/>
      <c r="DD15" s="669">
        <v>220744</v>
      </c>
      <c r="DE15" s="661"/>
      <c r="DF15" s="661"/>
      <c r="DG15" s="661"/>
      <c r="DH15" s="661"/>
      <c r="DI15" s="661"/>
      <c r="DJ15" s="661"/>
      <c r="DK15" s="661"/>
      <c r="DL15" s="661"/>
      <c r="DM15" s="661"/>
      <c r="DN15" s="661"/>
      <c r="DO15" s="661"/>
      <c r="DP15" s="662"/>
      <c r="DQ15" s="669">
        <v>513844</v>
      </c>
      <c r="DR15" s="661"/>
      <c r="DS15" s="661"/>
      <c r="DT15" s="661"/>
      <c r="DU15" s="661"/>
      <c r="DV15" s="661"/>
      <c r="DW15" s="661"/>
      <c r="DX15" s="661"/>
      <c r="DY15" s="661"/>
      <c r="DZ15" s="661"/>
      <c r="EA15" s="661"/>
      <c r="EB15" s="661"/>
      <c r="EC15" s="670"/>
    </row>
    <row r="16" spans="2:143" ht="11.25" customHeight="1" x14ac:dyDescent="0.15">
      <c r="B16" s="657" t="s">
        <v>255</v>
      </c>
      <c r="C16" s="658"/>
      <c r="D16" s="658"/>
      <c r="E16" s="658"/>
      <c r="F16" s="658"/>
      <c r="G16" s="658"/>
      <c r="H16" s="658"/>
      <c r="I16" s="658"/>
      <c r="J16" s="658"/>
      <c r="K16" s="658"/>
      <c r="L16" s="658"/>
      <c r="M16" s="658"/>
      <c r="N16" s="658"/>
      <c r="O16" s="658"/>
      <c r="P16" s="658"/>
      <c r="Q16" s="659"/>
      <c r="R16" s="660" t="s">
        <v>227</v>
      </c>
      <c r="S16" s="661"/>
      <c r="T16" s="661"/>
      <c r="U16" s="661"/>
      <c r="V16" s="661"/>
      <c r="W16" s="661"/>
      <c r="X16" s="661"/>
      <c r="Y16" s="662"/>
      <c r="Z16" s="663" t="s">
        <v>227</v>
      </c>
      <c r="AA16" s="663"/>
      <c r="AB16" s="663"/>
      <c r="AC16" s="663"/>
      <c r="AD16" s="664" t="s">
        <v>227</v>
      </c>
      <c r="AE16" s="664"/>
      <c r="AF16" s="664"/>
      <c r="AG16" s="664"/>
      <c r="AH16" s="664"/>
      <c r="AI16" s="664"/>
      <c r="AJ16" s="664"/>
      <c r="AK16" s="664"/>
      <c r="AL16" s="665" t="s">
        <v>227</v>
      </c>
      <c r="AM16" s="666"/>
      <c r="AN16" s="666"/>
      <c r="AO16" s="667"/>
      <c r="AP16" s="657" t="s">
        <v>256</v>
      </c>
      <c r="AQ16" s="658"/>
      <c r="AR16" s="658"/>
      <c r="AS16" s="658"/>
      <c r="AT16" s="658"/>
      <c r="AU16" s="658"/>
      <c r="AV16" s="658"/>
      <c r="AW16" s="658"/>
      <c r="AX16" s="658"/>
      <c r="AY16" s="658"/>
      <c r="AZ16" s="658"/>
      <c r="BA16" s="658"/>
      <c r="BB16" s="658"/>
      <c r="BC16" s="658"/>
      <c r="BD16" s="658"/>
      <c r="BE16" s="658"/>
      <c r="BF16" s="659"/>
      <c r="BG16" s="660" t="s">
        <v>227</v>
      </c>
      <c r="BH16" s="661"/>
      <c r="BI16" s="661"/>
      <c r="BJ16" s="661"/>
      <c r="BK16" s="661"/>
      <c r="BL16" s="661"/>
      <c r="BM16" s="661"/>
      <c r="BN16" s="662"/>
      <c r="BO16" s="663" t="s">
        <v>121</v>
      </c>
      <c r="BP16" s="663"/>
      <c r="BQ16" s="663"/>
      <c r="BR16" s="663"/>
      <c r="BS16" s="669" t="s">
        <v>227</v>
      </c>
      <c r="BT16" s="661"/>
      <c r="BU16" s="661"/>
      <c r="BV16" s="661"/>
      <c r="BW16" s="661"/>
      <c r="BX16" s="661"/>
      <c r="BY16" s="661"/>
      <c r="BZ16" s="661"/>
      <c r="CA16" s="661"/>
      <c r="CB16" s="670"/>
      <c r="CD16" s="675" t="s">
        <v>257</v>
      </c>
      <c r="CE16" s="676"/>
      <c r="CF16" s="676"/>
      <c r="CG16" s="676"/>
      <c r="CH16" s="676"/>
      <c r="CI16" s="676"/>
      <c r="CJ16" s="676"/>
      <c r="CK16" s="676"/>
      <c r="CL16" s="676"/>
      <c r="CM16" s="676"/>
      <c r="CN16" s="676"/>
      <c r="CO16" s="676"/>
      <c r="CP16" s="676"/>
      <c r="CQ16" s="677"/>
      <c r="CR16" s="660" t="s">
        <v>121</v>
      </c>
      <c r="CS16" s="661"/>
      <c r="CT16" s="661"/>
      <c r="CU16" s="661"/>
      <c r="CV16" s="661"/>
      <c r="CW16" s="661"/>
      <c r="CX16" s="661"/>
      <c r="CY16" s="662"/>
      <c r="CZ16" s="663" t="s">
        <v>121</v>
      </c>
      <c r="DA16" s="663"/>
      <c r="DB16" s="663"/>
      <c r="DC16" s="663"/>
      <c r="DD16" s="669" t="s">
        <v>121</v>
      </c>
      <c r="DE16" s="661"/>
      <c r="DF16" s="661"/>
      <c r="DG16" s="661"/>
      <c r="DH16" s="661"/>
      <c r="DI16" s="661"/>
      <c r="DJ16" s="661"/>
      <c r="DK16" s="661"/>
      <c r="DL16" s="661"/>
      <c r="DM16" s="661"/>
      <c r="DN16" s="661"/>
      <c r="DO16" s="661"/>
      <c r="DP16" s="662"/>
      <c r="DQ16" s="669" t="s">
        <v>121</v>
      </c>
      <c r="DR16" s="661"/>
      <c r="DS16" s="661"/>
      <c r="DT16" s="661"/>
      <c r="DU16" s="661"/>
      <c r="DV16" s="661"/>
      <c r="DW16" s="661"/>
      <c r="DX16" s="661"/>
      <c r="DY16" s="661"/>
      <c r="DZ16" s="661"/>
      <c r="EA16" s="661"/>
      <c r="EB16" s="661"/>
      <c r="EC16" s="670"/>
    </row>
    <row r="17" spans="2:133" ht="11.25" customHeight="1" x14ac:dyDescent="0.15">
      <c r="B17" s="657" t="s">
        <v>258</v>
      </c>
      <c r="C17" s="658"/>
      <c r="D17" s="658"/>
      <c r="E17" s="658"/>
      <c r="F17" s="658"/>
      <c r="G17" s="658"/>
      <c r="H17" s="658"/>
      <c r="I17" s="658"/>
      <c r="J17" s="658"/>
      <c r="K17" s="658"/>
      <c r="L17" s="658"/>
      <c r="M17" s="658"/>
      <c r="N17" s="658"/>
      <c r="O17" s="658"/>
      <c r="P17" s="658"/>
      <c r="Q17" s="659"/>
      <c r="R17" s="660">
        <v>9872</v>
      </c>
      <c r="S17" s="661"/>
      <c r="T17" s="661"/>
      <c r="U17" s="661"/>
      <c r="V17" s="661"/>
      <c r="W17" s="661"/>
      <c r="X17" s="661"/>
      <c r="Y17" s="662"/>
      <c r="Z17" s="663">
        <v>0.1</v>
      </c>
      <c r="AA17" s="663"/>
      <c r="AB17" s="663"/>
      <c r="AC17" s="663"/>
      <c r="AD17" s="664">
        <v>9872</v>
      </c>
      <c r="AE17" s="664"/>
      <c r="AF17" s="664"/>
      <c r="AG17" s="664"/>
      <c r="AH17" s="664"/>
      <c r="AI17" s="664"/>
      <c r="AJ17" s="664"/>
      <c r="AK17" s="664"/>
      <c r="AL17" s="665">
        <v>0.2</v>
      </c>
      <c r="AM17" s="666"/>
      <c r="AN17" s="666"/>
      <c r="AO17" s="667"/>
      <c r="AP17" s="657" t="s">
        <v>259</v>
      </c>
      <c r="AQ17" s="658"/>
      <c r="AR17" s="658"/>
      <c r="AS17" s="658"/>
      <c r="AT17" s="658"/>
      <c r="AU17" s="658"/>
      <c r="AV17" s="658"/>
      <c r="AW17" s="658"/>
      <c r="AX17" s="658"/>
      <c r="AY17" s="658"/>
      <c r="AZ17" s="658"/>
      <c r="BA17" s="658"/>
      <c r="BB17" s="658"/>
      <c r="BC17" s="658"/>
      <c r="BD17" s="658"/>
      <c r="BE17" s="658"/>
      <c r="BF17" s="659"/>
      <c r="BG17" s="660" t="s">
        <v>121</v>
      </c>
      <c r="BH17" s="661"/>
      <c r="BI17" s="661"/>
      <c r="BJ17" s="661"/>
      <c r="BK17" s="661"/>
      <c r="BL17" s="661"/>
      <c r="BM17" s="661"/>
      <c r="BN17" s="662"/>
      <c r="BO17" s="663" t="s">
        <v>227</v>
      </c>
      <c r="BP17" s="663"/>
      <c r="BQ17" s="663"/>
      <c r="BR17" s="663"/>
      <c r="BS17" s="669" t="s">
        <v>227</v>
      </c>
      <c r="BT17" s="661"/>
      <c r="BU17" s="661"/>
      <c r="BV17" s="661"/>
      <c r="BW17" s="661"/>
      <c r="BX17" s="661"/>
      <c r="BY17" s="661"/>
      <c r="BZ17" s="661"/>
      <c r="CA17" s="661"/>
      <c r="CB17" s="670"/>
      <c r="CD17" s="675" t="s">
        <v>260</v>
      </c>
      <c r="CE17" s="676"/>
      <c r="CF17" s="676"/>
      <c r="CG17" s="676"/>
      <c r="CH17" s="676"/>
      <c r="CI17" s="676"/>
      <c r="CJ17" s="676"/>
      <c r="CK17" s="676"/>
      <c r="CL17" s="676"/>
      <c r="CM17" s="676"/>
      <c r="CN17" s="676"/>
      <c r="CO17" s="676"/>
      <c r="CP17" s="676"/>
      <c r="CQ17" s="677"/>
      <c r="CR17" s="660">
        <v>598224</v>
      </c>
      <c r="CS17" s="661"/>
      <c r="CT17" s="661"/>
      <c r="CU17" s="661"/>
      <c r="CV17" s="661"/>
      <c r="CW17" s="661"/>
      <c r="CX17" s="661"/>
      <c r="CY17" s="662"/>
      <c r="CZ17" s="663">
        <v>7.7</v>
      </c>
      <c r="DA17" s="663"/>
      <c r="DB17" s="663"/>
      <c r="DC17" s="663"/>
      <c r="DD17" s="669" t="s">
        <v>227</v>
      </c>
      <c r="DE17" s="661"/>
      <c r="DF17" s="661"/>
      <c r="DG17" s="661"/>
      <c r="DH17" s="661"/>
      <c r="DI17" s="661"/>
      <c r="DJ17" s="661"/>
      <c r="DK17" s="661"/>
      <c r="DL17" s="661"/>
      <c r="DM17" s="661"/>
      <c r="DN17" s="661"/>
      <c r="DO17" s="661"/>
      <c r="DP17" s="662"/>
      <c r="DQ17" s="669">
        <v>598224</v>
      </c>
      <c r="DR17" s="661"/>
      <c r="DS17" s="661"/>
      <c r="DT17" s="661"/>
      <c r="DU17" s="661"/>
      <c r="DV17" s="661"/>
      <c r="DW17" s="661"/>
      <c r="DX17" s="661"/>
      <c r="DY17" s="661"/>
      <c r="DZ17" s="661"/>
      <c r="EA17" s="661"/>
      <c r="EB17" s="661"/>
      <c r="EC17" s="670"/>
    </row>
    <row r="18" spans="2:133" ht="11.25" customHeight="1" x14ac:dyDescent="0.15">
      <c r="B18" s="657" t="s">
        <v>261</v>
      </c>
      <c r="C18" s="658"/>
      <c r="D18" s="658"/>
      <c r="E18" s="658"/>
      <c r="F18" s="658"/>
      <c r="G18" s="658"/>
      <c r="H18" s="658"/>
      <c r="I18" s="658"/>
      <c r="J18" s="658"/>
      <c r="K18" s="658"/>
      <c r="L18" s="658"/>
      <c r="M18" s="658"/>
      <c r="N18" s="658"/>
      <c r="O18" s="658"/>
      <c r="P18" s="658"/>
      <c r="Q18" s="659"/>
      <c r="R18" s="660">
        <v>1794393</v>
      </c>
      <c r="S18" s="661"/>
      <c r="T18" s="661"/>
      <c r="U18" s="661"/>
      <c r="V18" s="661"/>
      <c r="W18" s="661"/>
      <c r="X18" s="661"/>
      <c r="Y18" s="662"/>
      <c r="Z18" s="663">
        <v>21.7</v>
      </c>
      <c r="AA18" s="663"/>
      <c r="AB18" s="663"/>
      <c r="AC18" s="663"/>
      <c r="AD18" s="664">
        <v>1586796</v>
      </c>
      <c r="AE18" s="664"/>
      <c r="AF18" s="664"/>
      <c r="AG18" s="664"/>
      <c r="AH18" s="664"/>
      <c r="AI18" s="664"/>
      <c r="AJ18" s="664"/>
      <c r="AK18" s="664"/>
      <c r="AL18" s="665">
        <v>31.4</v>
      </c>
      <c r="AM18" s="666"/>
      <c r="AN18" s="666"/>
      <c r="AO18" s="667"/>
      <c r="AP18" s="657" t="s">
        <v>262</v>
      </c>
      <c r="AQ18" s="658"/>
      <c r="AR18" s="658"/>
      <c r="AS18" s="658"/>
      <c r="AT18" s="658"/>
      <c r="AU18" s="658"/>
      <c r="AV18" s="658"/>
      <c r="AW18" s="658"/>
      <c r="AX18" s="658"/>
      <c r="AY18" s="658"/>
      <c r="AZ18" s="658"/>
      <c r="BA18" s="658"/>
      <c r="BB18" s="658"/>
      <c r="BC18" s="658"/>
      <c r="BD18" s="658"/>
      <c r="BE18" s="658"/>
      <c r="BF18" s="659"/>
      <c r="BG18" s="660" t="s">
        <v>227</v>
      </c>
      <c r="BH18" s="661"/>
      <c r="BI18" s="661"/>
      <c r="BJ18" s="661"/>
      <c r="BK18" s="661"/>
      <c r="BL18" s="661"/>
      <c r="BM18" s="661"/>
      <c r="BN18" s="662"/>
      <c r="BO18" s="663" t="s">
        <v>121</v>
      </c>
      <c r="BP18" s="663"/>
      <c r="BQ18" s="663"/>
      <c r="BR18" s="663"/>
      <c r="BS18" s="669" t="s">
        <v>121</v>
      </c>
      <c r="BT18" s="661"/>
      <c r="BU18" s="661"/>
      <c r="BV18" s="661"/>
      <c r="BW18" s="661"/>
      <c r="BX18" s="661"/>
      <c r="BY18" s="661"/>
      <c r="BZ18" s="661"/>
      <c r="CA18" s="661"/>
      <c r="CB18" s="670"/>
      <c r="CD18" s="675" t="s">
        <v>263</v>
      </c>
      <c r="CE18" s="676"/>
      <c r="CF18" s="676"/>
      <c r="CG18" s="676"/>
      <c r="CH18" s="676"/>
      <c r="CI18" s="676"/>
      <c r="CJ18" s="676"/>
      <c r="CK18" s="676"/>
      <c r="CL18" s="676"/>
      <c r="CM18" s="676"/>
      <c r="CN18" s="676"/>
      <c r="CO18" s="676"/>
      <c r="CP18" s="676"/>
      <c r="CQ18" s="677"/>
      <c r="CR18" s="660">
        <v>172400</v>
      </c>
      <c r="CS18" s="661"/>
      <c r="CT18" s="661"/>
      <c r="CU18" s="661"/>
      <c r="CV18" s="661"/>
      <c r="CW18" s="661"/>
      <c r="CX18" s="661"/>
      <c r="CY18" s="662"/>
      <c r="CZ18" s="663">
        <v>2.2000000000000002</v>
      </c>
      <c r="DA18" s="663"/>
      <c r="DB18" s="663"/>
      <c r="DC18" s="663"/>
      <c r="DD18" s="669">
        <v>172400</v>
      </c>
      <c r="DE18" s="661"/>
      <c r="DF18" s="661"/>
      <c r="DG18" s="661"/>
      <c r="DH18" s="661"/>
      <c r="DI18" s="661"/>
      <c r="DJ18" s="661"/>
      <c r="DK18" s="661"/>
      <c r="DL18" s="661"/>
      <c r="DM18" s="661"/>
      <c r="DN18" s="661"/>
      <c r="DO18" s="661"/>
      <c r="DP18" s="662"/>
      <c r="DQ18" s="669">
        <v>172400</v>
      </c>
      <c r="DR18" s="661"/>
      <c r="DS18" s="661"/>
      <c r="DT18" s="661"/>
      <c r="DU18" s="661"/>
      <c r="DV18" s="661"/>
      <c r="DW18" s="661"/>
      <c r="DX18" s="661"/>
      <c r="DY18" s="661"/>
      <c r="DZ18" s="661"/>
      <c r="EA18" s="661"/>
      <c r="EB18" s="661"/>
      <c r="EC18" s="670"/>
    </row>
    <row r="19" spans="2:133" ht="11.25" customHeight="1" x14ac:dyDescent="0.15">
      <c r="B19" s="657" t="s">
        <v>264</v>
      </c>
      <c r="C19" s="658"/>
      <c r="D19" s="658"/>
      <c r="E19" s="658"/>
      <c r="F19" s="658"/>
      <c r="G19" s="658"/>
      <c r="H19" s="658"/>
      <c r="I19" s="658"/>
      <c r="J19" s="658"/>
      <c r="K19" s="658"/>
      <c r="L19" s="658"/>
      <c r="M19" s="658"/>
      <c r="N19" s="658"/>
      <c r="O19" s="658"/>
      <c r="P19" s="658"/>
      <c r="Q19" s="659"/>
      <c r="R19" s="660">
        <v>1586796</v>
      </c>
      <c r="S19" s="661"/>
      <c r="T19" s="661"/>
      <c r="U19" s="661"/>
      <c r="V19" s="661"/>
      <c r="W19" s="661"/>
      <c r="X19" s="661"/>
      <c r="Y19" s="662"/>
      <c r="Z19" s="663">
        <v>19.2</v>
      </c>
      <c r="AA19" s="663"/>
      <c r="AB19" s="663"/>
      <c r="AC19" s="663"/>
      <c r="AD19" s="664">
        <v>1586796</v>
      </c>
      <c r="AE19" s="664"/>
      <c r="AF19" s="664"/>
      <c r="AG19" s="664"/>
      <c r="AH19" s="664"/>
      <c r="AI19" s="664"/>
      <c r="AJ19" s="664"/>
      <c r="AK19" s="664"/>
      <c r="AL19" s="665">
        <v>31.4</v>
      </c>
      <c r="AM19" s="666"/>
      <c r="AN19" s="666"/>
      <c r="AO19" s="667"/>
      <c r="AP19" s="657" t="s">
        <v>265</v>
      </c>
      <c r="AQ19" s="658"/>
      <c r="AR19" s="658"/>
      <c r="AS19" s="658"/>
      <c r="AT19" s="658"/>
      <c r="AU19" s="658"/>
      <c r="AV19" s="658"/>
      <c r="AW19" s="658"/>
      <c r="AX19" s="658"/>
      <c r="AY19" s="658"/>
      <c r="AZ19" s="658"/>
      <c r="BA19" s="658"/>
      <c r="BB19" s="658"/>
      <c r="BC19" s="658"/>
      <c r="BD19" s="658"/>
      <c r="BE19" s="658"/>
      <c r="BF19" s="659"/>
      <c r="BG19" s="660">
        <v>4660</v>
      </c>
      <c r="BH19" s="661"/>
      <c r="BI19" s="661"/>
      <c r="BJ19" s="661"/>
      <c r="BK19" s="661"/>
      <c r="BL19" s="661"/>
      <c r="BM19" s="661"/>
      <c r="BN19" s="662"/>
      <c r="BO19" s="663">
        <v>0.2</v>
      </c>
      <c r="BP19" s="663"/>
      <c r="BQ19" s="663"/>
      <c r="BR19" s="663"/>
      <c r="BS19" s="669" t="s">
        <v>121</v>
      </c>
      <c r="BT19" s="661"/>
      <c r="BU19" s="661"/>
      <c r="BV19" s="661"/>
      <c r="BW19" s="661"/>
      <c r="BX19" s="661"/>
      <c r="BY19" s="661"/>
      <c r="BZ19" s="661"/>
      <c r="CA19" s="661"/>
      <c r="CB19" s="670"/>
      <c r="CD19" s="675" t="s">
        <v>266</v>
      </c>
      <c r="CE19" s="676"/>
      <c r="CF19" s="676"/>
      <c r="CG19" s="676"/>
      <c r="CH19" s="676"/>
      <c r="CI19" s="676"/>
      <c r="CJ19" s="676"/>
      <c r="CK19" s="676"/>
      <c r="CL19" s="676"/>
      <c r="CM19" s="676"/>
      <c r="CN19" s="676"/>
      <c r="CO19" s="676"/>
      <c r="CP19" s="676"/>
      <c r="CQ19" s="677"/>
      <c r="CR19" s="660" t="s">
        <v>227</v>
      </c>
      <c r="CS19" s="661"/>
      <c r="CT19" s="661"/>
      <c r="CU19" s="661"/>
      <c r="CV19" s="661"/>
      <c r="CW19" s="661"/>
      <c r="CX19" s="661"/>
      <c r="CY19" s="662"/>
      <c r="CZ19" s="663" t="s">
        <v>121</v>
      </c>
      <c r="DA19" s="663"/>
      <c r="DB19" s="663"/>
      <c r="DC19" s="663"/>
      <c r="DD19" s="669" t="s">
        <v>121</v>
      </c>
      <c r="DE19" s="661"/>
      <c r="DF19" s="661"/>
      <c r="DG19" s="661"/>
      <c r="DH19" s="661"/>
      <c r="DI19" s="661"/>
      <c r="DJ19" s="661"/>
      <c r="DK19" s="661"/>
      <c r="DL19" s="661"/>
      <c r="DM19" s="661"/>
      <c r="DN19" s="661"/>
      <c r="DO19" s="661"/>
      <c r="DP19" s="662"/>
      <c r="DQ19" s="669" t="s">
        <v>227</v>
      </c>
      <c r="DR19" s="661"/>
      <c r="DS19" s="661"/>
      <c r="DT19" s="661"/>
      <c r="DU19" s="661"/>
      <c r="DV19" s="661"/>
      <c r="DW19" s="661"/>
      <c r="DX19" s="661"/>
      <c r="DY19" s="661"/>
      <c r="DZ19" s="661"/>
      <c r="EA19" s="661"/>
      <c r="EB19" s="661"/>
      <c r="EC19" s="670"/>
    </row>
    <row r="20" spans="2:133" ht="11.25" customHeight="1" x14ac:dyDescent="0.15">
      <c r="B20" s="657" t="s">
        <v>267</v>
      </c>
      <c r="C20" s="658"/>
      <c r="D20" s="658"/>
      <c r="E20" s="658"/>
      <c r="F20" s="658"/>
      <c r="G20" s="658"/>
      <c r="H20" s="658"/>
      <c r="I20" s="658"/>
      <c r="J20" s="658"/>
      <c r="K20" s="658"/>
      <c r="L20" s="658"/>
      <c r="M20" s="658"/>
      <c r="N20" s="658"/>
      <c r="O20" s="658"/>
      <c r="P20" s="658"/>
      <c r="Q20" s="659"/>
      <c r="R20" s="660">
        <v>114620</v>
      </c>
      <c r="S20" s="661"/>
      <c r="T20" s="661"/>
      <c r="U20" s="661"/>
      <c r="V20" s="661"/>
      <c r="W20" s="661"/>
      <c r="X20" s="661"/>
      <c r="Y20" s="662"/>
      <c r="Z20" s="663">
        <v>1.4</v>
      </c>
      <c r="AA20" s="663"/>
      <c r="AB20" s="663"/>
      <c r="AC20" s="663"/>
      <c r="AD20" s="664" t="s">
        <v>227</v>
      </c>
      <c r="AE20" s="664"/>
      <c r="AF20" s="664"/>
      <c r="AG20" s="664"/>
      <c r="AH20" s="664"/>
      <c r="AI20" s="664"/>
      <c r="AJ20" s="664"/>
      <c r="AK20" s="664"/>
      <c r="AL20" s="665" t="s">
        <v>227</v>
      </c>
      <c r="AM20" s="666"/>
      <c r="AN20" s="666"/>
      <c r="AO20" s="667"/>
      <c r="AP20" s="657" t="s">
        <v>268</v>
      </c>
      <c r="AQ20" s="658"/>
      <c r="AR20" s="658"/>
      <c r="AS20" s="658"/>
      <c r="AT20" s="658"/>
      <c r="AU20" s="658"/>
      <c r="AV20" s="658"/>
      <c r="AW20" s="658"/>
      <c r="AX20" s="658"/>
      <c r="AY20" s="658"/>
      <c r="AZ20" s="658"/>
      <c r="BA20" s="658"/>
      <c r="BB20" s="658"/>
      <c r="BC20" s="658"/>
      <c r="BD20" s="658"/>
      <c r="BE20" s="658"/>
      <c r="BF20" s="659"/>
      <c r="BG20" s="660">
        <v>4660</v>
      </c>
      <c r="BH20" s="661"/>
      <c r="BI20" s="661"/>
      <c r="BJ20" s="661"/>
      <c r="BK20" s="661"/>
      <c r="BL20" s="661"/>
      <c r="BM20" s="661"/>
      <c r="BN20" s="662"/>
      <c r="BO20" s="663">
        <v>0.2</v>
      </c>
      <c r="BP20" s="663"/>
      <c r="BQ20" s="663"/>
      <c r="BR20" s="663"/>
      <c r="BS20" s="669" t="s">
        <v>227</v>
      </c>
      <c r="BT20" s="661"/>
      <c r="BU20" s="661"/>
      <c r="BV20" s="661"/>
      <c r="BW20" s="661"/>
      <c r="BX20" s="661"/>
      <c r="BY20" s="661"/>
      <c r="BZ20" s="661"/>
      <c r="CA20" s="661"/>
      <c r="CB20" s="670"/>
      <c r="CD20" s="675" t="s">
        <v>269</v>
      </c>
      <c r="CE20" s="676"/>
      <c r="CF20" s="676"/>
      <c r="CG20" s="676"/>
      <c r="CH20" s="676"/>
      <c r="CI20" s="676"/>
      <c r="CJ20" s="676"/>
      <c r="CK20" s="676"/>
      <c r="CL20" s="676"/>
      <c r="CM20" s="676"/>
      <c r="CN20" s="676"/>
      <c r="CO20" s="676"/>
      <c r="CP20" s="676"/>
      <c r="CQ20" s="677"/>
      <c r="CR20" s="660">
        <v>7766270</v>
      </c>
      <c r="CS20" s="661"/>
      <c r="CT20" s="661"/>
      <c r="CU20" s="661"/>
      <c r="CV20" s="661"/>
      <c r="CW20" s="661"/>
      <c r="CX20" s="661"/>
      <c r="CY20" s="662"/>
      <c r="CZ20" s="663">
        <v>100</v>
      </c>
      <c r="DA20" s="663"/>
      <c r="DB20" s="663"/>
      <c r="DC20" s="663"/>
      <c r="DD20" s="669">
        <v>579744</v>
      </c>
      <c r="DE20" s="661"/>
      <c r="DF20" s="661"/>
      <c r="DG20" s="661"/>
      <c r="DH20" s="661"/>
      <c r="DI20" s="661"/>
      <c r="DJ20" s="661"/>
      <c r="DK20" s="661"/>
      <c r="DL20" s="661"/>
      <c r="DM20" s="661"/>
      <c r="DN20" s="661"/>
      <c r="DO20" s="661"/>
      <c r="DP20" s="662"/>
      <c r="DQ20" s="669">
        <v>5931506</v>
      </c>
      <c r="DR20" s="661"/>
      <c r="DS20" s="661"/>
      <c r="DT20" s="661"/>
      <c r="DU20" s="661"/>
      <c r="DV20" s="661"/>
      <c r="DW20" s="661"/>
      <c r="DX20" s="661"/>
      <c r="DY20" s="661"/>
      <c r="DZ20" s="661"/>
      <c r="EA20" s="661"/>
      <c r="EB20" s="661"/>
      <c r="EC20" s="670"/>
    </row>
    <row r="21" spans="2:133" ht="11.25" customHeight="1" x14ac:dyDescent="0.15">
      <c r="B21" s="657" t="s">
        <v>270</v>
      </c>
      <c r="C21" s="658"/>
      <c r="D21" s="658"/>
      <c r="E21" s="658"/>
      <c r="F21" s="658"/>
      <c r="G21" s="658"/>
      <c r="H21" s="658"/>
      <c r="I21" s="658"/>
      <c r="J21" s="658"/>
      <c r="K21" s="658"/>
      <c r="L21" s="658"/>
      <c r="M21" s="658"/>
      <c r="N21" s="658"/>
      <c r="O21" s="658"/>
      <c r="P21" s="658"/>
      <c r="Q21" s="659"/>
      <c r="R21" s="660">
        <v>92977</v>
      </c>
      <c r="S21" s="661"/>
      <c r="T21" s="661"/>
      <c r="U21" s="661"/>
      <c r="V21" s="661"/>
      <c r="W21" s="661"/>
      <c r="X21" s="661"/>
      <c r="Y21" s="662"/>
      <c r="Z21" s="663">
        <v>1.1000000000000001</v>
      </c>
      <c r="AA21" s="663"/>
      <c r="AB21" s="663"/>
      <c r="AC21" s="663"/>
      <c r="AD21" s="664" t="s">
        <v>121</v>
      </c>
      <c r="AE21" s="664"/>
      <c r="AF21" s="664"/>
      <c r="AG21" s="664"/>
      <c r="AH21" s="664"/>
      <c r="AI21" s="664"/>
      <c r="AJ21" s="664"/>
      <c r="AK21" s="664"/>
      <c r="AL21" s="665" t="s">
        <v>121</v>
      </c>
      <c r="AM21" s="666"/>
      <c r="AN21" s="666"/>
      <c r="AO21" s="667"/>
      <c r="AP21" s="678" t="s">
        <v>271</v>
      </c>
      <c r="AQ21" s="679"/>
      <c r="AR21" s="679"/>
      <c r="AS21" s="679"/>
      <c r="AT21" s="679"/>
      <c r="AU21" s="679"/>
      <c r="AV21" s="679"/>
      <c r="AW21" s="679"/>
      <c r="AX21" s="679"/>
      <c r="AY21" s="679"/>
      <c r="AZ21" s="679"/>
      <c r="BA21" s="679"/>
      <c r="BB21" s="679"/>
      <c r="BC21" s="679"/>
      <c r="BD21" s="679"/>
      <c r="BE21" s="679"/>
      <c r="BF21" s="680"/>
      <c r="BG21" s="660">
        <v>4660</v>
      </c>
      <c r="BH21" s="661"/>
      <c r="BI21" s="661"/>
      <c r="BJ21" s="661"/>
      <c r="BK21" s="661"/>
      <c r="BL21" s="661"/>
      <c r="BM21" s="661"/>
      <c r="BN21" s="662"/>
      <c r="BO21" s="663">
        <v>0.2</v>
      </c>
      <c r="BP21" s="663"/>
      <c r="BQ21" s="663"/>
      <c r="BR21" s="663"/>
      <c r="BS21" s="669" t="s">
        <v>227</v>
      </c>
      <c r="BT21" s="661"/>
      <c r="BU21" s="661"/>
      <c r="BV21" s="661"/>
      <c r="BW21" s="661"/>
      <c r="BX21" s="661"/>
      <c r="BY21" s="661"/>
      <c r="BZ21" s="661"/>
      <c r="CA21" s="661"/>
      <c r="CB21" s="670"/>
      <c r="CD21" s="684"/>
      <c r="CE21" s="685"/>
      <c r="CF21" s="685"/>
      <c r="CG21" s="685"/>
      <c r="CH21" s="685"/>
      <c r="CI21" s="685"/>
      <c r="CJ21" s="685"/>
      <c r="CK21" s="685"/>
      <c r="CL21" s="685"/>
      <c r="CM21" s="685"/>
      <c r="CN21" s="685"/>
      <c r="CO21" s="685"/>
      <c r="CP21" s="685"/>
      <c r="CQ21" s="686"/>
      <c r="CR21" s="687"/>
      <c r="CS21" s="682"/>
      <c r="CT21" s="682"/>
      <c r="CU21" s="682"/>
      <c r="CV21" s="682"/>
      <c r="CW21" s="682"/>
      <c r="CX21" s="682"/>
      <c r="CY21" s="688"/>
      <c r="CZ21" s="689"/>
      <c r="DA21" s="689"/>
      <c r="DB21" s="689"/>
      <c r="DC21" s="689"/>
      <c r="DD21" s="681"/>
      <c r="DE21" s="682"/>
      <c r="DF21" s="682"/>
      <c r="DG21" s="682"/>
      <c r="DH21" s="682"/>
      <c r="DI21" s="682"/>
      <c r="DJ21" s="682"/>
      <c r="DK21" s="682"/>
      <c r="DL21" s="682"/>
      <c r="DM21" s="682"/>
      <c r="DN21" s="682"/>
      <c r="DO21" s="682"/>
      <c r="DP21" s="688"/>
      <c r="DQ21" s="681"/>
      <c r="DR21" s="682"/>
      <c r="DS21" s="682"/>
      <c r="DT21" s="682"/>
      <c r="DU21" s="682"/>
      <c r="DV21" s="682"/>
      <c r="DW21" s="682"/>
      <c r="DX21" s="682"/>
      <c r="DY21" s="682"/>
      <c r="DZ21" s="682"/>
      <c r="EA21" s="682"/>
      <c r="EB21" s="682"/>
      <c r="EC21" s="683"/>
    </row>
    <row r="22" spans="2:133" ht="11.25" customHeight="1" x14ac:dyDescent="0.15">
      <c r="B22" s="657" t="s">
        <v>272</v>
      </c>
      <c r="C22" s="658"/>
      <c r="D22" s="658"/>
      <c r="E22" s="658"/>
      <c r="F22" s="658"/>
      <c r="G22" s="658"/>
      <c r="H22" s="658"/>
      <c r="I22" s="658"/>
      <c r="J22" s="658"/>
      <c r="K22" s="658"/>
      <c r="L22" s="658"/>
      <c r="M22" s="658"/>
      <c r="N22" s="658"/>
      <c r="O22" s="658"/>
      <c r="P22" s="658"/>
      <c r="Q22" s="659"/>
      <c r="R22" s="660">
        <v>5245534</v>
      </c>
      <c r="S22" s="661"/>
      <c r="T22" s="661"/>
      <c r="U22" s="661"/>
      <c r="V22" s="661"/>
      <c r="W22" s="661"/>
      <c r="X22" s="661"/>
      <c r="Y22" s="662"/>
      <c r="Z22" s="663">
        <v>63.5</v>
      </c>
      <c r="AA22" s="663"/>
      <c r="AB22" s="663"/>
      <c r="AC22" s="663"/>
      <c r="AD22" s="664">
        <v>5037937</v>
      </c>
      <c r="AE22" s="664"/>
      <c r="AF22" s="664"/>
      <c r="AG22" s="664"/>
      <c r="AH22" s="664"/>
      <c r="AI22" s="664"/>
      <c r="AJ22" s="664"/>
      <c r="AK22" s="664"/>
      <c r="AL22" s="665">
        <v>99.8</v>
      </c>
      <c r="AM22" s="666"/>
      <c r="AN22" s="666"/>
      <c r="AO22" s="667"/>
      <c r="AP22" s="678" t="s">
        <v>273</v>
      </c>
      <c r="AQ22" s="679"/>
      <c r="AR22" s="679"/>
      <c r="AS22" s="679"/>
      <c r="AT22" s="679"/>
      <c r="AU22" s="679"/>
      <c r="AV22" s="679"/>
      <c r="AW22" s="679"/>
      <c r="AX22" s="679"/>
      <c r="AY22" s="679"/>
      <c r="AZ22" s="679"/>
      <c r="BA22" s="679"/>
      <c r="BB22" s="679"/>
      <c r="BC22" s="679"/>
      <c r="BD22" s="679"/>
      <c r="BE22" s="679"/>
      <c r="BF22" s="680"/>
      <c r="BG22" s="660" t="s">
        <v>227</v>
      </c>
      <c r="BH22" s="661"/>
      <c r="BI22" s="661"/>
      <c r="BJ22" s="661"/>
      <c r="BK22" s="661"/>
      <c r="BL22" s="661"/>
      <c r="BM22" s="661"/>
      <c r="BN22" s="662"/>
      <c r="BO22" s="663" t="s">
        <v>227</v>
      </c>
      <c r="BP22" s="663"/>
      <c r="BQ22" s="663"/>
      <c r="BR22" s="663"/>
      <c r="BS22" s="669" t="s">
        <v>227</v>
      </c>
      <c r="BT22" s="661"/>
      <c r="BU22" s="661"/>
      <c r="BV22" s="661"/>
      <c r="BW22" s="661"/>
      <c r="BX22" s="661"/>
      <c r="BY22" s="661"/>
      <c r="BZ22" s="661"/>
      <c r="CA22" s="661"/>
      <c r="CB22" s="670"/>
      <c r="CD22" s="642" t="s">
        <v>274</v>
      </c>
      <c r="CE22" s="643"/>
      <c r="CF22" s="643"/>
      <c r="CG22" s="643"/>
      <c r="CH22" s="643"/>
      <c r="CI22" s="643"/>
      <c r="CJ22" s="643"/>
      <c r="CK22" s="643"/>
      <c r="CL22" s="643"/>
      <c r="CM22" s="643"/>
      <c r="CN22" s="643"/>
      <c r="CO22" s="643"/>
      <c r="CP22" s="643"/>
      <c r="CQ22" s="643"/>
      <c r="CR22" s="643"/>
      <c r="CS22" s="643"/>
      <c r="CT22" s="643"/>
      <c r="CU22" s="643"/>
      <c r="CV22" s="643"/>
      <c r="CW22" s="643"/>
      <c r="CX22" s="643"/>
      <c r="CY22" s="643"/>
      <c r="CZ22" s="643"/>
      <c r="DA22" s="643"/>
      <c r="DB22" s="643"/>
      <c r="DC22" s="643"/>
      <c r="DD22" s="643"/>
      <c r="DE22" s="643"/>
      <c r="DF22" s="643"/>
      <c r="DG22" s="643"/>
      <c r="DH22" s="643"/>
      <c r="DI22" s="643"/>
      <c r="DJ22" s="643"/>
      <c r="DK22" s="643"/>
      <c r="DL22" s="643"/>
      <c r="DM22" s="643"/>
      <c r="DN22" s="643"/>
      <c r="DO22" s="643"/>
      <c r="DP22" s="643"/>
      <c r="DQ22" s="643"/>
      <c r="DR22" s="643"/>
      <c r="DS22" s="643"/>
      <c r="DT22" s="643"/>
      <c r="DU22" s="643"/>
      <c r="DV22" s="643"/>
      <c r="DW22" s="643"/>
      <c r="DX22" s="643"/>
      <c r="DY22" s="643"/>
      <c r="DZ22" s="643"/>
      <c r="EA22" s="643"/>
      <c r="EB22" s="643"/>
      <c r="EC22" s="644"/>
    </row>
    <row r="23" spans="2:133" ht="11.25" customHeight="1" x14ac:dyDescent="0.15">
      <c r="B23" s="657" t="s">
        <v>275</v>
      </c>
      <c r="C23" s="658"/>
      <c r="D23" s="658"/>
      <c r="E23" s="658"/>
      <c r="F23" s="658"/>
      <c r="G23" s="658"/>
      <c r="H23" s="658"/>
      <c r="I23" s="658"/>
      <c r="J23" s="658"/>
      <c r="K23" s="658"/>
      <c r="L23" s="658"/>
      <c r="M23" s="658"/>
      <c r="N23" s="658"/>
      <c r="O23" s="658"/>
      <c r="P23" s="658"/>
      <c r="Q23" s="659"/>
      <c r="R23" s="660">
        <v>1698</v>
      </c>
      <c r="S23" s="661"/>
      <c r="T23" s="661"/>
      <c r="U23" s="661"/>
      <c r="V23" s="661"/>
      <c r="W23" s="661"/>
      <c r="X23" s="661"/>
      <c r="Y23" s="662"/>
      <c r="Z23" s="663">
        <v>0</v>
      </c>
      <c r="AA23" s="663"/>
      <c r="AB23" s="663"/>
      <c r="AC23" s="663"/>
      <c r="AD23" s="664">
        <v>1698</v>
      </c>
      <c r="AE23" s="664"/>
      <c r="AF23" s="664"/>
      <c r="AG23" s="664"/>
      <c r="AH23" s="664"/>
      <c r="AI23" s="664"/>
      <c r="AJ23" s="664"/>
      <c r="AK23" s="664"/>
      <c r="AL23" s="665">
        <v>0</v>
      </c>
      <c r="AM23" s="666"/>
      <c r="AN23" s="666"/>
      <c r="AO23" s="667"/>
      <c r="AP23" s="678" t="s">
        <v>276</v>
      </c>
      <c r="AQ23" s="679"/>
      <c r="AR23" s="679"/>
      <c r="AS23" s="679"/>
      <c r="AT23" s="679"/>
      <c r="AU23" s="679"/>
      <c r="AV23" s="679"/>
      <c r="AW23" s="679"/>
      <c r="AX23" s="679"/>
      <c r="AY23" s="679"/>
      <c r="AZ23" s="679"/>
      <c r="BA23" s="679"/>
      <c r="BB23" s="679"/>
      <c r="BC23" s="679"/>
      <c r="BD23" s="679"/>
      <c r="BE23" s="679"/>
      <c r="BF23" s="680"/>
      <c r="BG23" s="660" t="s">
        <v>121</v>
      </c>
      <c r="BH23" s="661"/>
      <c r="BI23" s="661"/>
      <c r="BJ23" s="661"/>
      <c r="BK23" s="661"/>
      <c r="BL23" s="661"/>
      <c r="BM23" s="661"/>
      <c r="BN23" s="662"/>
      <c r="BO23" s="663" t="s">
        <v>227</v>
      </c>
      <c r="BP23" s="663"/>
      <c r="BQ23" s="663"/>
      <c r="BR23" s="663"/>
      <c r="BS23" s="669" t="s">
        <v>227</v>
      </c>
      <c r="BT23" s="661"/>
      <c r="BU23" s="661"/>
      <c r="BV23" s="661"/>
      <c r="BW23" s="661"/>
      <c r="BX23" s="661"/>
      <c r="BY23" s="661"/>
      <c r="BZ23" s="661"/>
      <c r="CA23" s="661"/>
      <c r="CB23" s="670"/>
      <c r="CD23" s="642" t="s">
        <v>215</v>
      </c>
      <c r="CE23" s="643"/>
      <c r="CF23" s="643"/>
      <c r="CG23" s="643"/>
      <c r="CH23" s="643"/>
      <c r="CI23" s="643"/>
      <c r="CJ23" s="643"/>
      <c r="CK23" s="643"/>
      <c r="CL23" s="643"/>
      <c r="CM23" s="643"/>
      <c r="CN23" s="643"/>
      <c r="CO23" s="643"/>
      <c r="CP23" s="643"/>
      <c r="CQ23" s="644"/>
      <c r="CR23" s="642" t="s">
        <v>277</v>
      </c>
      <c r="CS23" s="643"/>
      <c r="CT23" s="643"/>
      <c r="CU23" s="643"/>
      <c r="CV23" s="643"/>
      <c r="CW23" s="643"/>
      <c r="CX23" s="643"/>
      <c r="CY23" s="644"/>
      <c r="CZ23" s="642" t="s">
        <v>278</v>
      </c>
      <c r="DA23" s="643"/>
      <c r="DB23" s="643"/>
      <c r="DC23" s="644"/>
      <c r="DD23" s="642" t="s">
        <v>279</v>
      </c>
      <c r="DE23" s="643"/>
      <c r="DF23" s="643"/>
      <c r="DG23" s="643"/>
      <c r="DH23" s="643"/>
      <c r="DI23" s="643"/>
      <c r="DJ23" s="643"/>
      <c r="DK23" s="644"/>
      <c r="DL23" s="690" t="s">
        <v>280</v>
      </c>
      <c r="DM23" s="691"/>
      <c r="DN23" s="691"/>
      <c r="DO23" s="691"/>
      <c r="DP23" s="691"/>
      <c r="DQ23" s="691"/>
      <c r="DR23" s="691"/>
      <c r="DS23" s="691"/>
      <c r="DT23" s="691"/>
      <c r="DU23" s="691"/>
      <c r="DV23" s="692"/>
      <c r="DW23" s="642" t="s">
        <v>281</v>
      </c>
      <c r="DX23" s="643"/>
      <c r="DY23" s="643"/>
      <c r="DZ23" s="643"/>
      <c r="EA23" s="643"/>
      <c r="EB23" s="643"/>
      <c r="EC23" s="644"/>
    </row>
    <row r="24" spans="2:133" ht="11.25" customHeight="1" x14ac:dyDescent="0.15">
      <c r="B24" s="657" t="s">
        <v>282</v>
      </c>
      <c r="C24" s="658"/>
      <c r="D24" s="658"/>
      <c r="E24" s="658"/>
      <c r="F24" s="658"/>
      <c r="G24" s="658"/>
      <c r="H24" s="658"/>
      <c r="I24" s="658"/>
      <c r="J24" s="658"/>
      <c r="K24" s="658"/>
      <c r="L24" s="658"/>
      <c r="M24" s="658"/>
      <c r="N24" s="658"/>
      <c r="O24" s="658"/>
      <c r="P24" s="658"/>
      <c r="Q24" s="659"/>
      <c r="R24" s="660">
        <v>72352</v>
      </c>
      <c r="S24" s="661"/>
      <c r="T24" s="661"/>
      <c r="U24" s="661"/>
      <c r="V24" s="661"/>
      <c r="W24" s="661"/>
      <c r="X24" s="661"/>
      <c r="Y24" s="662"/>
      <c r="Z24" s="663">
        <v>0.9</v>
      </c>
      <c r="AA24" s="663"/>
      <c r="AB24" s="663"/>
      <c r="AC24" s="663"/>
      <c r="AD24" s="664" t="s">
        <v>121</v>
      </c>
      <c r="AE24" s="664"/>
      <c r="AF24" s="664"/>
      <c r="AG24" s="664"/>
      <c r="AH24" s="664"/>
      <c r="AI24" s="664"/>
      <c r="AJ24" s="664"/>
      <c r="AK24" s="664"/>
      <c r="AL24" s="665" t="s">
        <v>227</v>
      </c>
      <c r="AM24" s="666"/>
      <c r="AN24" s="666"/>
      <c r="AO24" s="667"/>
      <c r="AP24" s="678" t="s">
        <v>283</v>
      </c>
      <c r="AQ24" s="679"/>
      <c r="AR24" s="679"/>
      <c r="AS24" s="679"/>
      <c r="AT24" s="679"/>
      <c r="AU24" s="679"/>
      <c r="AV24" s="679"/>
      <c r="AW24" s="679"/>
      <c r="AX24" s="679"/>
      <c r="AY24" s="679"/>
      <c r="AZ24" s="679"/>
      <c r="BA24" s="679"/>
      <c r="BB24" s="679"/>
      <c r="BC24" s="679"/>
      <c r="BD24" s="679"/>
      <c r="BE24" s="679"/>
      <c r="BF24" s="680"/>
      <c r="BG24" s="660" t="s">
        <v>227</v>
      </c>
      <c r="BH24" s="661"/>
      <c r="BI24" s="661"/>
      <c r="BJ24" s="661"/>
      <c r="BK24" s="661"/>
      <c r="BL24" s="661"/>
      <c r="BM24" s="661"/>
      <c r="BN24" s="662"/>
      <c r="BO24" s="663" t="s">
        <v>121</v>
      </c>
      <c r="BP24" s="663"/>
      <c r="BQ24" s="663"/>
      <c r="BR24" s="663"/>
      <c r="BS24" s="669" t="s">
        <v>121</v>
      </c>
      <c r="BT24" s="661"/>
      <c r="BU24" s="661"/>
      <c r="BV24" s="661"/>
      <c r="BW24" s="661"/>
      <c r="BX24" s="661"/>
      <c r="BY24" s="661"/>
      <c r="BZ24" s="661"/>
      <c r="CA24" s="661"/>
      <c r="CB24" s="670"/>
      <c r="CD24" s="671" t="s">
        <v>284</v>
      </c>
      <c r="CE24" s="672"/>
      <c r="CF24" s="672"/>
      <c r="CG24" s="672"/>
      <c r="CH24" s="672"/>
      <c r="CI24" s="672"/>
      <c r="CJ24" s="672"/>
      <c r="CK24" s="672"/>
      <c r="CL24" s="672"/>
      <c r="CM24" s="672"/>
      <c r="CN24" s="672"/>
      <c r="CO24" s="672"/>
      <c r="CP24" s="672"/>
      <c r="CQ24" s="673"/>
      <c r="CR24" s="649">
        <v>2892566</v>
      </c>
      <c r="CS24" s="650"/>
      <c r="CT24" s="650"/>
      <c r="CU24" s="650"/>
      <c r="CV24" s="650"/>
      <c r="CW24" s="650"/>
      <c r="CX24" s="650"/>
      <c r="CY24" s="651"/>
      <c r="CZ24" s="654">
        <v>37.200000000000003</v>
      </c>
      <c r="DA24" s="655"/>
      <c r="DB24" s="655"/>
      <c r="DC24" s="674"/>
      <c r="DD24" s="693">
        <v>2132902</v>
      </c>
      <c r="DE24" s="650"/>
      <c r="DF24" s="650"/>
      <c r="DG24" s="650"/>
      <c r="DH24" s="650"/>
      <c r="DI24" s="650"/>
      <c r="DJ24" s="650"/>
      <c r="DK24" s="651"/>
      <c r="DL24" s="693">
        <v>2129836</v>
      </c>
      <c r="DM24" s="650"/>
      <c r="DN24" s="650"/>
      <c r="DO24" s="650"/>
      <c r="DP24" s="650"/>
      <c r="DQ24" s="650"/>
      <c r="DR24" s="650"/>
      <c r="DS24" s="650"/>
      <c r="DT24" s="650"/>
      <c r="DU24" s="650"/>
      <c r="DV24" s="651"/>
      <c r="DW24" s="654">
        <v>39.700000000000003</v>
      </c>
      <c r="DX24" s="655"/>
      <c r="DY24" s="655"/>
      <c r="DZ24" s="655"/>
      <c r="EA24" s="655"/>
      <c r="EB24" s="655"/>
      <c r="EC24" s="656"/>
    </row>
    <row r="25" spans="2:133" ht="11.25" customHeight="1" x14ac:dyDescent="0.15">
      <c r="B25" s="657" t="s">
        <v>285</v>
      </c>
      <c r="C25" s="658"/>
      <c r="D25" s="658"/>
      <c r="E25" s="658"/>
      <c r="F25" s="658"/>
      <c r="G25" s="658"/>
      <c r="H25" s="658"/>
      <c r="I25" s="658"/>
      <c r="J25" s="658"/>
      <c r="K25" s="658"/>
      <c r="L25" s="658"/>
      <c r="M25" s="658"/>
      <c r="N25" s="658"/>
      <c r="O25" s="658"/>
      <c r="P25" s="658"/>
      <c r="Q25" s="659"/>
      <c r="R25" s="660">
        <v>20954</v>
      </c>
      <c r="S25" s="661"/>
      <c r="T25" s="661"/>
      <c r="U25" s="661"/>
      <c r="V25" s="661"/>
      <c r="W25" s="661"/>
      <c r="X25" s="661"/>
      <c r="Y25" s="662"/>
      <c r="Z25" s="663">
        <v>0.3</v>
      </c>
      <c r="AA25" s="663"/>
      <c r="AB25" s="663"/>
      <c r="AC25" s="663"/>
      <c r="AD25" s="664">
        <v>3041</v>
      </c>
      <c r="AE25" s="664"/>
      <c r="AF25" s="664"/>
      <c r="AG25" s="664"/>
      <c r="AH25" s="664"/>
      <c r="AI25" s="664"/>
      <c r="AJ25" s="664"/>
      <c r="AK25" s="664"/>
      <c r="AL25" s="665">
        <v>0.1</v>
      </c>
      <c r="AM25" s="666"/>
      <c r="AN25" s="666"/>
      <c r="AO25" s="667"/>
      <c r="AP25" s="678" t="s">
        <v>286</v>
      </c>
      <c r="AQ25" s="679"/>
      <c r="AR25" s="679"/>
      <c r="AS25" s="679"/>
      <c r="AT25" s="679"/>
      <c r="AU25" s="679"/>
      <c r="AV25" s="679"/>
      <c r="AW25" s="679"/>
      <c r="AX25" s="679"/>
      <c r="AY25" s="679"/>
      <c r="AZ25" s="679"/>
      <c r="BA25" s="679"/>
      <c r="BB25" s="679"/>
      <c r="BC25" s="679"/>
      <c r="BD25" s="679"/>
      <c r="BE25" s="679"/>
      <c r="BF25" s="680"/>
      <c r="BG25" s="660" t="s">
        <v>227</v>
      </c>
      <c r="BH25" s="661"/>
      <c r="BI25" s="661"/>
      <c r="BJ25" s="661"/>
      <c r="BK25" s="661"/>
      <c r="BL25" s="661"/>
      <c r="BM25" s="661"/>
      <c r="BN25" s="662"/>
      <c r="BO25" s="663" t="s">
        <v>121</v>
      </c>
      <c r="BP25" s="663"/>
      <c r="BQ25" s="663"/>
      <c r="BR25" s="663"/>
      <c r="BS25" s="669" t="s">
        <v>121</v>
      </c>
      <c r="BT25" s="661"/>
      <c r="BU25" s="661"/>
      <c r="BV25" s="661"/>
      <c r="BW25" s="661"/>
      <c r="BX25" s="661"/>
      <c r="BY25" s="661"/>
      <c r="BZ25" s="661"/>
      <c r="CA25" s="661"/>
      <c r="CB25" s="670"/>
      <c r="CD25" s="675" t="s">
        <v>287</v>
      </c>
      <c r="CE25" s="676"/>
      <c r="CF25" s="676"/>
      <c r="CG25" s="676"/>
      <c r="CH25" s="676"/>
      <c r="CI25" s="676"/>
      <c r="CJ25" s="676"/>
      <c r="CK25" s="676"/>
      <c r="CL25" s="676"/>
      <c r="CM25" s="676"/>
      <c r="CN25" s="676"/>
      <c r="CO25" s="676"/>
      <c r="CP25" s="676"/>
      <c r="CQ25" s="677"/>
      <c r="CR25" s="660">
        <v>1307296</v>
      </c>
      <c r="CS25" s="696"/>
      <c r="CT25" s="696"/>
      <c r="CU25" s="696"/>
      <c r="CV25" s="696"/>
      <c r="CW25" s="696"/>
      <c r="CX25" s="696"/>
      <c r="CY25" s="697"/>
      <c r="CZ25" s="665">
        <v>16.8</v>
      </c>
      <c r="DA25" s="694"/>
      <c r="DB25" s="694"/>
      <c r="DC25" s="698"/>
      <c r="DD25" s="669">
        <v>1263360</v>
      </c>
      <c r="DE25" s="696"/>
      <c r="DF25" s="696"/>
      <c r="DG25" s="696"/>
      <c r="DH25" s="696"/>
      <c r="DI25" s="696"/>
      <c r="DJ25" s="696"/>
      <c r="DK25" s="697"/>
      <c r="DL25" s="669">
        <v>1260294</v>
      </c>
      <c r="DM25" s="696"/>
      <c r="DN25" s="696"/>
      <c r="DO25" s="696"/>
      <c r="DP25" s="696"/>
      <c r="DQ25" s="696"/>
      <c r="DR25" s="696"/>
      <c r="DS25" s="696"/>
      <c r="DT25" s="696"/>
      <c r="DU25" s="696"/>
      <c r="DV25" s="697"/>
      <c r="DW25" s="665">
        <v>23.5</v>
      </c>
      <c r="DX25" s="694"/>
      <c r="DY25" s="694"/>
      <c r="DZ25" s="694"/>
      <c r="EA25" s="694"/>
      <c r="EB25" s="694"/>
      <c r="EC25" s="695"/>
    </row>
    <row r="26" spans="2:133" ht="11.25" customHeight="1" x14ac:dyDescent="0.15">
      <c r="B26" s="657" t="s">
        <v>288</v>
      </c>
      <c r="C26" s="658"/>
      <c r="D26" s="658"/>
      <c r="E26" s="658"/>
      <c r="F26" s="658"/>
      <c r="G26" s="658"/>
      <c r="H26" s="658"/>
      <c r="I26" s="658"/>
      <c r="J26" s="658"/>
      <c r="K26" s="658"/>
      <c r="L26" s="658"/>
      <c r="M26" s="658"/>
      <c r="N26" s="658"/>
      <c r="O26" s="658"/>
      <c r="P26" s="658"/>
      <c r="Q26" s="659"/>
      <c r="R26" s="660">
        <v>13104</v>
      </c>
      <c r="S26" s="661"/>
      <c r="T26" s="661"/>
      <c r="U26" s="661"/>
      <c r="V26" s="661"/>
      <c r="W26" s="661"/>
      <c r="X26" s="661"/>
      <c r="Y26" s="662"/>
      <c r="Z26" s="663">
        <v>0.2</v>
      </c>
      <c r="AA26" s="663"/>
      <c r="AB26" s="663"/>
      <c r="AC26" s="663"/>
      <c r="AD26" s="664" t="s">
        <v>227</v>
      </c>
      <c r="AE26" s="664"/>
      <c r="AF26" s="664"/>
      <c r="AG26" s="664"/>
      <c r="AH26" s="664"/>
      <c r="AI26" s="664"/>
      <c r="AJ26" s="664"/>
      <c r="AK26" s="664"/>
      <c r="AL26" s="665" t="s">
        <v>227</v>
      </c>
      <c r="AM26" s="666"/>
      <c r="AN26" s="666"/>
      <c r="AO26" s="667"/>
      <c r="AP26" s="678" t="s">
        <v>289</v>
      </c>
      <c r="AQ26" s="699"/>
      <c r="AR26" s="699"/>
      <c r="AS26" s="699"/>
      <c r="AT26" s="699"/>
      <c r="AU26" s="699"/>
      <c r="AV26" s="699"/>
      <c r="AW26" s="699"/>
      <c r="AX26" s="699"/>
      <c r="AY26" s="699"/>
      <c r="AZ26" s="699"/>
      <c r="BA26" s="699"/>
      <c r="BB26" s="699"/>
      <c r="BC26" s="699"/>
      <c r="BD26" s="699"/>
      <c r="BE26" s="699"/>
      <c r="BF26" s="680"/>
      <c r="BG26" s="660" t="s">
        <v>227</v>
      </c>
      <c r="BH26" s="661"/>
      <c r="BI26" s="661"/>
      <c r="BJ26" s="661"/>
      <c r="BK26" s="661"/>
      <c r="BL26" s="661"/>
      <c r="BM26" s="661"/>
      <c r="BN26" s="662"/>
      <c r="BO26" s="663" t="s">
        <v>121</v>
      </c>
      <c r="BP26" s="663"/>
      <c r="BQ26" s="663"/>
      <c r="BR26" s="663"/>
      <c r="BS26" s="669" t="s">
        <v>121</v>
      </c>
      <c r="BT26" s="661"/>
      <c r="BU26" s="661"/>
      <c r="BV26" s="661"/>
      <c r="BW26" s="661"/>
      <c r="BX26" s="661"/>
      <c r="BY26" s="661"/>
      <c r="BZ26" s="661"/>
      <c r="CA26" s="661"/>
      <c r="CB26" s="670"/>
      <c r="CD26" s="675" t="s">
        <v>290</v>
      </c>
      <c r="CE26" s="676"/>
      <c r="CF26" s="676"/>
      <c r="CG26" s="676"/>
      <c r="CH26" s="676"/>
      <c r="CI26" s="676"/>
      <c r="CJ26" s="676"/>
      <c r="CK26" s="676"/>
      <c r="CL26" s="676"/>
      <c r="CM26" s="676"/>
      <c r="CN26" s="676"/>
      <c r="CO26" s="676"/>
      <c r="CP26" s="676"/>
      <c r="CQ26" s="677"/>
      <c r="CR26" s="660">
        <v>843029</v>
      </c>
      <c r="CS26" s="661"/>
      <c r="CT26" s="661"/>
      <c r="CU26" s="661"/>
      <c r="CV26" s="661"/>
      <c r="CW26" s="661"/>
      <c r="CX26" s="661"/>
      <c r="CY26" s="662"/>
      <c r="CZ26" s="665">
        <v>10.9</v>
      </c>
      <c r="DA26" s="694"/>
      <c r="DB26" s="694"/>
      <c r="DC26" s="698"/>
      <c r="DD26" s="669">
        <v>806171</v>
      </c>
      <c r="DE26" s="661"/>
      <c r="DF26" s="661"/>
      <c r="DG26" s="661"/>
      <c r="DH26" s="661"/>
      <c r="DI26" s="661"/>
      <c r="DJ26" s="661"/>
      <c r="DK26" s="662"/>
      <c r="DL26" s="669" t="s">
        <v>227</v>
      </c>
      <c r="DM26" s="661"/>
      <c r="DN26" s="661"/>
      <c r="DO26" s="661"/>
      <c r="DP26" s="661"/>
      <c r="DQ26" s="661"/>
      <c r="DR26" s="661"/>
      <c r="DS26" s="661"/>
      <c r="DT26" s="661"/>
      <c r="DU26" s="661"/>
      <c r="DV26" s="662"/>
      <c r="DW26" s="665" t="s">
        <v>121</v>
      </c>
      <c r="DX26" s="694"/>
      <c r="DY26" s="694"/>
      <c r="DZ26" s="694"/>
      <c r="EA26" s="694"/>
      <c r="EB26" s="694"/>
      <c r="EC26" s="695"/>
    </row>
    <row r="27" spans="2:133" ht="11.25" customHeight="1" x14ac:dyDescent="0.15">
      <c r="B27" s="657" t="s">
        <v>291</v>
      </c>
      <c r="C27" s="658"/>
      <c r="D27" s="658"/>
      <c r="E27" s="658"/>
      <c r="F27" s="658"/>
      <c r="G27" s="658"/>
      <c r="H27" s="658"/>
      <c r="I27" s="658"/>
      <c r="J27" s="658"/>
      <c r="K27" s="658"/>
      <c r="L27" s="658"/>
      <c r="M27" s="658"/>
      <c r="N27" s="658"/>
      <c r="O27" s="658"/>
      <c r="P27" s="658"/>
      <c r="Q27" s="659"/>
      <c r="R27" s="660">
        <v>791081</v>
      </c>
      <c r="S27" s="661"/>
      <c r="T27" s="661"/>
      <c r="U27" s="661"/>
      <c r="V27" s="661"/>
      <c r="W27" s="661"/>
      <c r="X27" s="661"/>
      <c r="Y27" s="662"/>
      <c r="Z27" s="663">
        <v>9.6</v>
      </c>
      <c r="AA27" s="663"/>
      <c r="AB27" s="663"/>
      <c r="AC27" s="663"/>
      <c r="AD27" s="664" t="s">
        <v>121</v>
      </c>
      <c r="AE27" s="664"/>
      <c r="AF27" s="664"/>
      <c r="AG27" s="664"/>
      <c r="AH27" s="664"/>
      <c r="AI27" s="664"/>
      <c r="AJ27" s="664"/>
      <c r="AK27" s="664"/>
      <c r="AL27" s="665" t="s">
        <v>121</v>
      </c>
      <c r="AM27" s="666"/>
      <c r="AN27" s="666"/>
      <c r="AO27" s="667"/>
      <c r="AP27" s="657" t="s">
        <v>292</v>
      </c>
      <c r="AQ27" s="658"/>
      <c r="AR27" s="658"/>
      <c r="AS27" s="658"/>
      <c r="AT27" s="658"/>
      <c r="AU27" s="658"/>
      <c r="AV27" s="658"/>
      <c r="AW27" s="658"/>
      <c r="AX27" s="658"/>
      <c r="AY27" s="658"/>
      <c r="AZ27" s="658"/>
      <c r="BA27" s="658"/>
      <c r="BB27" s="658"/>
      <c r="BC27" s="658"/>
      <c r="BD27" s="658"/>
      <c r="BE27" s="658"/>
      <c r="BF27" s="659"/>
      <c r="BG27" s="660">
        <v>2872317</v>
      </c>
      <c r="BH27" s="661"/>
      <c r="BI27" s="661"/>
      <c r="BJ27" s="661"/>
      <c r="BK27" s="661"/>
      <c r="BL27" s="661"/>
      <c r="BM27" s="661"/>
      <c r="BN27" s="662"/>
      <c r="BO27" s="663">
        <v>100</v>
      </c>
      <c r="BP27" s="663"/>
      <c r="BQ27" s="663"/>
      <c r="BR27" s="663"/>
      <c r="BS27" s="669">
        <v>24832</v>
      </c>
      <c r="BT27" s="661"/>
      <c r="BU27" s="661"/>
      <c r="BV27" s="661"/>
      <c r="BW27" s="661"/>
      <c r="BX27" s="661"/>
      <c r="BY27" s="661"/>
      <c r="BZ27" s="661"/>
      <c r="CA27" s="661"/>
      <c r="CB27" s="670"/>
      <c r="CD27" s="675" t="s">
        <v>293</v>
      </c>
      <c r="CE27" s="676"/>
      <c r="CF27" s="676"/>
      <c r="CG27" s="676"/>
      <c r="CH27" s="676"/>
      <c r="CI27" s="676"/>
      <c r="CJ27" s="676"/>
      <c r="CK27" s="676"/>
      <c r="CL27" s="676"/>
      <c r="CM27" s="676"/>
      <c r="CN27" s="676"/>
      <c r="CO27" s="676"/>
      <c r="CP27" s="676"/>
      <c r="CQ27" s="677"/>
      <c r="CR27" s="660">
        <v>987046</v>
      </c>
      <c r="CS27" s="696"/>
      <c r="CT27" s="696"/>
      <c r="CU27" s="696"/>
      <c r="CV27" s="696"/>
      <c r="CW27" s="696"/>
      <c r="CX27" s="696"/>
      <c r="CY27" s="697"/>
      <c r="CZ27" s="665">
        <v>12.7</v>
      </c>
      <c r="DA27" s="694"/>
      <c r="DB27" s="694"/>
      <c r="DC27" s="698"/>
      <c r="DD27" s="669">
        <v>271318</v>
      </c>
      <c r="DE27" s="696"/>
      <c r="DF27" s="696"/>
      <c r="DG27" s="696"/>
      <c r="DH27" s="696"/>
      <c r="DI27" s="696"/>
      <c r="DJ27" s="696"/>
      <c r="DK27" s="697"/>
      <c r="DL27" s="669">
        <v>271318</v>
      </c>
      <c r="DM27" s="696"/>
      <c r="DN27" s="696"/>
      <c r="DO27" s="696"/>
      <c r="DP27" s="696"/>
      <c r="DQ27" s="696"/>
      <c r="DR27" s="696"/>
      <c r="DS27" s="696"/>
      <c r="DT27" s="696"/>
      <c r="DU27" s="696"/>
      <c r="DV27" s="697"/>
      <c r="DW27" s="665">
        <v>5.0999999999999996</v>
      </c>
      <c r="DX27" s="694"/>
      <c r="DY27" s="694"/>
      <c r="DZ27" s="694"/>
      <c r="EA27" s="694"/>
      <c r="EB27" s="694"/>
      <c r="EC27" s="695"/>
    </row>
    <row r="28" spans="2:133" ht="11.25" customHeight="1" x14ac:dyDescent="0.15">
      <c r="B28" s="702" t="s">
        <v>294</v>
      </c>
      <c r="C28" s="703"/>
      <c r="D28" s="703"/>
      <c r="E28" s="703"/>
      <c r="F28" s="703"/>
      <c r="G28" s="703"/>
      <c r="H28" s="703"/>
      <c r="I28" s="703"/>
      <c r="J28" s="703"/>
      <c r="K28" s="703"/>
      <c r="L28" s="703"/>
      <c r="M28" s="703"/>
      <c r="N28" s="703"/>
      <c r="O28" s="703"/>
      <c r="P28" s="703"/>
      <c r="Q28" s="704"/>
      <c r="R28" s="660" t="s">
        <v>227</v>
      </c>
      <c r="S28" s="661"/>
      <c r="T28" s="661"/>
      <c r="U28" s="661"/>
      <c r="V28" s="661"/>
      <c r="W28" s="661"/>
      <c r="X28" s="661"/>
      <c r="Y28" s="662"/>
      <c r="Z28" s="663" t="s">
        <v>121</v>
      </c>
      <c r="AA28" s="663"/>
      <c r="AB28" s="663"/>
      <c r="AC28" s="663"/>
      <c r="AD28" s="664" t="s">
        <v>121</v>
      </c>
      <c r="AE28" s="664"/>
      <c r="AF28" s="664"/>
      <c r="AG28" s="664"/>
      <c r="AH28" s="664"/>
      <c r="AI28" s="664"/>
      <c r="AJ28" s="664"/>
      <c r="AK28" s="664"/>
      <c r="AL28" s="665" t="s">
        <v>121</v>
      </c>
      <c r="AM28" s="666"/>
      <c r="AN28" s="666"/>
      <c r="AO28" s="667"/>
      <c r="AP28" s="705"/>
      <c r="AQ28" s="706"/>
      <c r="AR28" s="706"/>
      <c r="AS28" s="706"/>
      <c r="AT28" s="706"/>
      <c r="AU28" s="706"/>
      <c r="AV28" s="706"/>
      <c r="AW28" s="706"/>
      <c r="AX28" s="706"/>
      <c r="AY28" s="706"/>
      <c r="AZ28" s="706"/>
      <c r="BA28" s="706"/>
      <c r="BB28" s="706"/>
      <c r="BC28" s="706"/>
      <c r="BD28" s="706"/>
      <c r="BE28" s="706"/>
      <c r="BF28" s="707"/>
      <c r="BG28" s="660"/>
      <c r="BH28" s="661"/>
      <c r="BI28" s="661"/>
      <c r="BJ28" s="661"/>
      <c r="BK28" s="661"/>
      <c r="BL28" s="661"/>
      <c r="BM28" s="661"/>
      <c r="BN28" s="662"/>
      <c r="BO28" s="663"/>
      <c r="BP28" s="663"/>
      <c r="BQ28" s="663"/>
      <c r="BR28" s="663"/>
      <c r="BS28" s="664"/>
      <c r="BT28" s="664"/>
      <c r="BU28" s="664"/>
      <c r="BV28" s="664"/>
      <c r="BW28" s="664"/>
      <c r="BX28" s="664"/>
      <c r="BY28" s="664"/>
      <c r="BZ28" s="664"/>
      <c r="CA28" s="664"/>
      <c r="CB28" s="668"/>
      <c r="CD28" s="675" t="s">
        <v>295</v>
      </c>
      <c r="CE28" s="676"/>
      <c r="CF28" s="676"/>
      <c r="CG28" s="676"/>
      <c r="CH28" s="676"/>
      <c r="CI28" s="676"/>
      <c r="CJ28" s="676"/>
      <c r="CK28" s="676"/>
      <c r="CL28" s="676"/>
      <c r="CM28" s="676"/>
      <c r="CN28" s="676"/>
      <c r="CO28" s="676"/>
      <c r="CP28" s="676"/>
      <c r="CQ28" s="677"/>
      <c r="CR28" s="660">
        <v>598224</v>
      </c>
      <c r="CS28" s="661"/>
      <c r="CT28" s="661"/>
      <c r="CU28" s="661"/>
      <c r="CV28" s="661"/>
      <c r="CW28" s="661"/>
      <c r="CX28" s="661"/>
      <c r="CY28" s="662"/>
      <c r="CZ28" s="665">
        <v>7.7</v>
      </c>
      <c r="DA28" s="694"/>
      <c r="DB28" s="694"/>
      <c r="DC28" s="698"/>
      <c r="DD28" s="669">
        <v>598224</v>
      </c>
      <c r="DE28" s="661"/>
      <c r="DF28" s="661"/>
      <c r="DG28" s="661"/>
      <c r="DH28" s="661"/>
      <c r="DI28" s="661"/>
      <c r="DJ28" s="661"/>
      <c r="DK28" s="662"/>
      <c r="DL28" s="669">
        <v>598224</v>
      </c>
      <c r="DM28" s="661"/>
      <c r="DN28" s="661"/>
      <c r="DO28" s="661"/>
      <c r="DP28" s="661"/>
      <c r="DQ28" s="661"/>
      <c r="DR28" s="661"/>
      <c r="DS28" s="661"/>
      <c r="DT28" s="661"/>
      <c r="DU28" s="661"/>
      <c r="DV28" s="662"/>
      <c r="DW28" s="665">
        <v>11.1</v>
      </c>
      <c r="DX28" s="694"/>
      <c r="DY28" s="694"/>
      <c r="DZ28" s="694"/>
      <c r="EA28" s="694"/>
      <c r="EB28" s="694"/>
      <c r="EC28" s="695"/>
    </row>
    <row r="29" spans="2:133" ht="11.25" customHeight="1" x14ac:dyDescent="0.15">
      <c r="B29" s="657" t="s">
        <v>296</v>
      </c>
      <c r="C29" s="658"/>
      <c r="D29" s="658"/>
      <c r="E29" s="658"/>
      <c r="F29" s="658"/>
      <c r="G29" s="658"/>
      <c r="H29" s="658"/>
      <c r="I29" s="658"/>
      <c r="J29" s="658"/>
      <c r="K29" s="658"/>
      <c r="L29" s="658"/>
      <c r="M29" s="658"/>
      <c r="N29" s="658"/>
      <c r="O29" s="658"/>
      <c r="P29" s="658"/>
      <c r="Q29" s="659"/>
      <c r="R29" s="660">
        <v>568955</v>
      </c>
      <c r="S29" s="661"/>
      <c r="T29" s="661"/>
      <c r="U29" s="661"/>
      <c r="V29" s="661"/>
      <c r="W29" s="661"/>
      <c r="X29" s="661"/>
      <c r="Y29" s="662"/>
      <c r="Z29" s="663">
        <v>6.9</v>
      </c>
      <c r="AA29" s="663"/>
      <c r="AB29" s="663"/>
      <c r="AC29" s="663"/>
      <c r="AD29" s="664" t="s">
        <v>227</v>
      </c>
      <c r="AE29" s="664"/>
      <c r="AF29" s="664"/>
      <c r="AG29" s="664"/>
      <c r="AH29" s="664"/>
      <c r="AI29" s="664"/>
      <c r="AJ29" s="664"/>
      <c r="AK29" s="664"/>
      <c r="AL29" s="665" t="s">
        <v>121</v>
      </c>
      <c r="AM29" s="666"/>
      <c r="AN29" s="666"/>
      <c r="AO29" s="667"/>
      <c r="AP29" s="639" t="s">
        <v>215</v>
      </c>
      <c r="AQ29" s="640"/>
      <c r="AR29" s="640"/>
      <c r="AS29" s="640"/>
      <c r="AT29" s="640"/>
      <c r="AU29" s="640"/>
      <c r="AV29" s="640"/>
      <c r="AW29" s="640"/>
      <c r="AX29" s="640"/>
      <c r="AY29" s="640"/>
      <c r="AZ29" s="640"/>
      <c r="BA29" s="640"/>
      <c r="BB29" s="640"/>
      <c r="BC29" s="640"/>
      <c r="BD29" s="640"/>
      <c r="BE29" s="640"/>
      <c r="BF29" s="641"/>
      <c r="BG29" s="639" t="s">
        <v>297</v>
      </c>
      <c r="BH29" s="700"/>
      <c r="BI29" s="700"/>
      <c r="BJ29" s="700"/>
      <c r="BK29" s="700"/>
      <c r="BL29" s="700"/>
      <c r="BM29" s="700"/>
      <c r="BN29" s="700"/>
      <c r="BO29" s="700"/>
      <c r="BP29" s="700"/>
      <c r="BQ29" s="701"/>
      <c r="BR29" s="639" t="s">
        <v>298</v>
      </c>
      <c r="BS29" s="700"/>
      <c r="BT29" s="700"/>
      <c r="BU29" s="700"/>
      <c r="BV29" s="700"/>
      <c r="BW29" s="700"/>
      <c r="BX29" s="700"/>
      <c r="BY29" s="700"/>
      <c r="BZ29" s="700"/>
      <c r="CA29" s="700"/>
      <c r="CB29" s="701"/>
      <c r="CD29" s="723" t="s">
        <v>299</v>
      </c>
      <c r="CE29" s="724"/>
      <c r="CF29" s="675" t="s">
        <v>63</v>
      </c>
      <c r="CG29" s="676"/>
      <c r="CH29" s="676"/>
      <c r="CI29" s="676"/>
      <c r="CJ29" s="676"/>
      <c r="CK29" s="676"/>
      <c r="CL29" s="676"/>
      <c r="CM29" s="676"/>
      <c r="CN29" s="676"/>
      <c r="CO29" s="676"/>
      <c r="CP29" s="676"/>
      <c r="CQ29" s="677"/>
      <c r="CR29" s="660">
        <v>598224</v>
      </c>
      <c r="CS29" s="696"/>
      <c r="CT29" s="696"/>
      <c r="CU29" s="696"/>
      <c r="CV29" s="696"/>
      <c r="CW29" s="696"/>
      <c r="CX29" s="696"/>
      <c r="CY29" s="697"/>
      <c r="CZ29" s="665">
        <v>7.7</v>
      </c>
      <c r="DA29" s="694"/>
      <c r="DB29" s="694"/>
      <c r="DC29" s="698"/>
      <c r="DD29" s="669">
        <v>598224</v>
      </c>
      <c r="DE29" s="696"/>
      <c r="DF29" s="696"/>
      <c r="DG29" s="696"/>
      <c r="DH29" s="696"/>
      <c r="DI29" s="696"/>
      <c r="DJ29" s="696"/>
      <c r="DK29" s="697"/>
      <c r="DL29" s="669">
        <v>598224</v>
      </c>
      <c r="DM29" s="696"/>
      <c r="DN29" s="696"/>
      <c r="DO29" s="696"/>
      <c r="DP29" s="696"/>
      <c r="DQ29" s="696"/>
      <c r="DR29" s="696"/>
      <c r="DS29" s="696"/>
      <c r="DT29" s="696"/>
      <c r="DU29" s="696"/>
      <c r="DV29" s="697"/>
      <c r="DW29" s="665">
        <v>11.1</v>
      </c>
      <c r="DX29" s="694"/>
      <c r="DY29" s="694"/>
      <c r="DZ29" s="694"/>
      <c r="EA29" s="694"/>
      <c r="EB29" s="694"/>
      <c r="EC29" s="695"/>
    </row>
    <row r="30" spans="2:133" ht="11.25" customHeight="1" x14ac:dyDescent="0.15">
      <c r="B30" s="657" t="s">
        <v>300</v>
      </c>
      <c r="C30" s="658"/>
      <c r="D30" s="658"/>
      <c r="E30" s="658"/>
      <c r="F30" s="658"/>
      <c r="G30" s="658"/>
      <c r="H30" s="658"/>
      <c r="I30" s="658"/>
      <c r="J30" s="658"/>
      <c r="K30" s="658"/>
      <c r="L30" s="658"/>
      <c r="M30" s="658"/>
      <c r="N30" s="658"/>
      <c r="O30" s="658"/>
      <c r="P30" s="658"/>
      <c r="Q30" s="659"/>
      <c r="R30" s="660">
        <v>178605</v>
      </c>
      <c r="S30" s="661"/>
      <c r="T30" s="661"/>
      <c r="U30" s="661"/>
      <c r="V30" s="661"/>
      <c r="W30" s="661"/>
      <c r="X30" s="661"/>
      <c r="Y30" s="662"/>
      <c r="Z30" s="663">
        <v>2.2000000000000002</v>
      </c>
      <c r="AA30" s="663"/>
      <c r="AB30" s="663"/>
      <c r="AC30" s="663"/>
      <c r="AD30" s="664">
        <v>5774</v>
      </c>
      <c r="AE30" s="664"/>
      <c r="AF30" s="664"/>
      <c r="AG30" s="664"/>
      <c r="AH30" s="664"/>
      <c r="AI30" s="664"/>
      <c r="AJ30" s="664"/>
      <c r="AK30" s="664"/>
      <c r="AL30" s="665">
        <v>0.1</v>
      </c>
      <c r="AM30" s="666"/>
      <c r="AN30" s="666"/>
      <c r="AO30" s="667"/>
      <c r="AP30" s="708" t="s">
        <v>301</v>
      </c>
      <c r="AQ30" s="709"/>
      <c r="AR30" s="709"/>
      <c r="AS30" s="709"/>
      <c r="AT30" s="714" t="s">
        <v>302</v>
      </c>
      <c r="AU30" s="210"/>
      <c r="AV30" s="210"/>
      <c r="AW30" s="210"/>
      <c r="AX30" s="646" t="s">
        <v>180</v>
      </c>
      <c r="AY30" s="647"/>
      <c r="AZ30" s="647"/>
      <c r="BA30" s="647"/>
      <c r="BB30" s="647"/>
      <c r="BC30" s="647"/>
      <c r="BD30" s="647"/>
      <c r="BE30" s="647"/>
      <c r="BF30" s="648"/>
      <c r="BG30" s="720">
        <v>98.9</v>
      </c>
      <c r="BH30" s="721"/>
      <c r="BI30" s="721"/>
      <c r="BJ30" s="721"/>
      <c r="BK30" s="721"/>
      <c r="BL30" s="721"/>
      <c r="BM30" s="655">
        <v>95.6</v>
      </c>
      <c r="BN30" s="721"/>
      <c r="BO30" s="721"/>
      <c r="BP30" s="721"/>
      <c r="BQ30" s="722"/>
      <c r="BR30" s="720">
        <v>98.8</v>
      </c>
      <c r="BS30" s="721"/>
      <c r="BT30" s="721"/>
      <c r="BU30" s="721"/>
      <c r="BV30" s="721"/>
      <c r="BW30" s="721"/>
      <c r="BX30" s="655">
        <v>95</v>
      </c>
      <c r="BY30" s="721"/>
      <c r="BZ30" s="721"/>
      <c r="CA30" s="721"/>
      <c r="CB30" s="722"/>
      <c r="CD30" s="725"/>
      <c r="CE30" s="726"/>
      <c r="CF30" s="675" t="s">
        <v>303</v>
      </c>
      <c r="CG30" s="676"/>
      <c r="CH30" s="676"/>
      <c r="CI30" s="676"/>
      <c r="CJ30" s="676"/>
      <c r="CK30" s="676"/>
      <c r="CL30" s="676"/>
      <c r="CM30" s="676"/>
      <c r="CN30" s="676"/>
      <c r="CO30" s="676"/>
      <c r="CP30" s="676"/>
      <c r="CQ30" s="677"/>
      <c r="CR30" s="660">
        <v>535515</v>
      </c>
      <c r="CS30" s="661"/>
      <c r="CT30" s="661"/>
      <c r="CU30" s="661"/>
      <c r="CV30" s="661"/>
      <c r="CW30" s="661"/>
      <c r="CX30" s="661"/>
      <c r="CY30" s="662"/>
      <c r="CZ30" s="665">
        <v>6.9</v>
      </c>
      <c r="DA30" s="694"/>
      <c r="DB30" s="694"/>
      <c r="DC30" s="698"/>
      <c r="DD30" s="669">
        <v>535515</v>
      </c>
      <c r="DE30" s="661"/>
      <c r="DF30" s="661"/>
      <c r="DG30" s="661"/>
      <c r="DH30" s="661"/>
      <c r="DI30" s="661"/>
      <c r="DJ30" s="661"/>
      <c r="DK30" s="662"/>
      <c r="DL30" s="669">
        <v>535515</v>
      </c>
      <c r="DM30" s="661"/>
      <c r="DN30" s="661"/>
      <c r="DO30" s="661"/>
      <c r="DP30" s="661"/>
      <c r="DQ30" s="661"/>
      <c r="DR30" s="661"/>
      <c r="DS30" s="661"/>
      <c r="DT30" s="661"/>
      <c r="DU30" s="661"/>
      <c r="DV30" s="662"/>
      <c r="DW30" s="665">
        <v>10</v>
      </c>
      <c r="DX30" s="694"/>
      <c r="DY30" s="694"/>
      <c r="DZ30" s="694"/>
      <c r="EA30" s="694"/>
      <c r="EB30" s="694"/>
      <c r="EC30" s="695"/>
    </row>
    <row r="31" spans="2:133" ht="11.25" customHeight="1" x14ac:dyDescent="0.15">
      <c r="B31" s="657" t="s">
        <v>304</v>
      </c>
      <c r="C31" s="658"/>
      <c r="D31" s="658"/>
      <c r="E31" s="658"/>
      <c r="F31" s="658"/>
      <c r="G31" s="658"/>
      <c r="H31" s="658"/>
      <c r="I31" s="658"/>
      <c r="J31" s="658"/>
      <c r="K31" s="658"/>
      <c r="L31" s="658"/>
      <c r="M31" s="658"/>
      <c r="N31" s="658"/>
      <c r="O31" s="658"/>
      <c r="P31" s="658"/>
      <c r="Q31" s="659"/>
      <c r="R31" s="660">
        <v>20210</v>
      </c>
      <c r="S31" s="661"/>
      <c r="T31" s="661"/>
      <c r="U31" s="661"/>
      <c r="V31" s="661"/>
      <c r="W31" s="661"/>
      <c r="X31" s="661"/>
      <c r="Y31" s="662"/>
      <c r="Z31" s="663">
        <v>0.2</v>
      </c>
      <c r="AA31" s="663"/>
      <c r="AB31" s="663"/>
      <c r="AC31" s="663"/>
      <c r="AD31" s="664" t="s">
        <v>227</v>
      </c>
      <c r="AE31" s="664"/>
      <c r="AF31" s="664"/>
      <c r="AG31" s="664"/>
      <c r="AH31" s="664"/>
      <c r="AI31" s="664"/>
      <c r="AJ31" s="664"/>
      <c r="AK31" s="664"/>
      <c r="AL31" s="665" t="s">
        <v>121</v>
      </c>
      <c r="AM31" s="666"/>
      <c r="AN31" s="666"/>
      <c r="AO31" s="667"/>
      <c r="AP31" s="710"/>
      <c r="AQ31" s="711"/>
      <c r="AR31" s="711"/>
      <c r="AS31" s="711"/>
      <c r="AT31" s="715"/>
      <c r="AU31" s="209" t="s">
        <v>305</v>
      </c>
      <c r="AV31" s="209"/>
      <c r="AW31" s="209"/>
      <c r="AX31" s="657" t="s">
        <v>306</v>
      </c>
      <c r="AY31" s="658"/>
      <c r="AZ31" s="658"/>
      <c r="BA31" s="658"/>
      <c r="BB31" s="658"/>
      <c r="BC31" s="658"/>
      <c r="BD31" s="658"/>
      <c r="BE31" s="658"/>
      <c r="BF31" s="659"/>
      <c r="BG31" s="717">
        <v>98.9</v>
      </c>
      <c r="BH31" s="696"/>
      <c r="BI31" s="696"/>
      <c r="BJ31" s="696"/>
      <c r="BK31" s="696"/>
      <c r="BL31" s="696"/>
      <c r="BM31" s="666">
        <v>96.2</v>
      </c>
      <c r="BN31" s="718"/>
      <c r="BO31" s="718"/>
      <c r="BP31" s="718"/>
      <c r="BQ31" s="719"/>
      <c r="BR31" s="717">
        <v>98.9</v>
      </c>
      <c r="BS31" s="696"/>
      <c r="BT31" s="696"/>
      <c r="BU31" s="696"/>
      <c r="BV31" s="696"/>
      <c r="BW31" s="696"/>
      <c r="BX31" s="666">
        <v>95.5</v>
      </c>
      <c r="BY31" s="718"/>
      <c r="BZ31" s="718"/>
      <c r="CA31" s="718"/>
      <c r="CB31" s="719"/>
      <c r="CD31" s="725"/>
      <c r="CE31" s="726"/>
      <c r="CF31" s="675" t="s">
        <v>307</v>
      </c>
      <c r="CG31" s="676"/>
      <c r="CH31" s="676"/>
      <c r="CI31" s="676"/>
      <c r="CJ31" s="676"/>
      <c r="CK31" s="676"/>
      <c r="CL31" s="676"/>
      <c r="CM31" s="676"/>
      <c r="CN31" s="676"/>
      <c r="CO31" s="676"/>
      <c r="CP31" s="676"/>
      <c r="CQ31" s="677"/>
      <c r="CR31" s="660">
        <v>62709</v>
      </c>
      <c r="CS31" s="696"/>
      <c r="CT31" s="696"/>
      <c r="CU31" s="696"/>
      <c r="CV31" s="696"/>
      <c r="CW31" s="696"/>
      <c r="CX31" s="696"/>
      <c r="CY31" s="697"/>
      <c r="CZ31" s="665">
        <v>0.8</v>
      </c>
      <c r="DA31" s="694"/>
      <c r="DB31" s="694"/>
      <c r="DC31" s="698"/>
      <c r="DD31" s="669">
        <v>62709</v>
      </c>
      <c r="DE31" s="696"/>
      <c r="DF31" s="696"/>
      <c r="DG31" s="696"/>
      <c r="DH31" s="696"/>
      <c r="DI31" s="696"/>
      <c r="DJ31" s="696"/>
      <c r="DK31" s="697"/>
      <c r="DL31" s="669">
        <v>62709</v>
      </c>
      <c r="DM31" s="696"/>
      <c r="DN31" s="696"/>
      <c r="DO31" s="696"/>
      <c r="DP31" s="696"/>
      <c r="DQ31" s="696"/>
      <c r="DR31" s="696"/>
      <c r="DS31" s="696"/>
      <c r="DT31" s="696"/>
      <c r="DU31" s="696"/>
      <c r="DV31" s="697"/>
      <c r="DW31" s="665">
        <v>1.2</v>
      </c>
      <c r="DX31" s="694"/>
      <c r="DY31" s="694"/>
      <c r="DZ31" s="694"/>
      <c r="EA31" s="694"/>
      <c r="EB31" s="694"/>
      <c r="EC31" s="695"/>
    </row>
    <row r="32" spans="2:133" ht="11.25" customHeight="1" x14ac:dyDescent="0.15">
      <c r="B32" s="657" t="s">
        <v>308</v>
      </c>
      <c r="C32" s="658"/>
      <c r="D32" s="658"/>
      <c r="E32" s="658"/>
      <c r="F32" s="658"/>
      <c r="G32" s="658"/>
      <c r="H32" s="658"/>
      <c r="I32" s="658"/>
      <c r="J32" s="658"/>
      <c r="K32" s="658"/>
      <c r="L32" s="658"/>
      <c r="M32" s="658"/>
      <c r="N32" s="658"/>
      <c r="O32" s="658"/>
      <c r="P32" s="658"/>
      <c r="Q32" s="659"/>
      <c r="R32" s="660">
        <v>336923</v>
      </c>
      <c r="S32" s="661"/>
      <c r="T32" s="661"/>
      <c r="U32" s="661"/>
      <c r="V32" s="661"/>
      <c r="W32" s="661"/>
      <c r="X32" s="661"/>
      <c r="Y32" s="662"/>
      <c r="Z32" s="663">
        <v>4.0999999999999996</v>
      </c>
      <c r="AA32" s="663"/>
      <c r="AB32" s="663"/>
      <c r="AC32" s="663"/>
      <c r="AD32" s="664" t="s">
        <v>121</v>
      </c>
      <c r="AE32" s="664"/>
      <c r="AF32" s="664"/>
      <c r="AG32" s="664"/>
      <c r="AH32" s="664"/>
      <c r="AI32" s="664"/>
      <c r="AJ32" s="664"/>
      <c r="AK32" s="664"/>
      <c r="AL32" s="665" t="s">
        <v>121</v>
      </c>
      <c r="AM32" s="666"/>
      <c r="AN32" s="666"/>
      <c r="AO32" s="667"/>
      <c r="AP32" s="712"/>
      <c r="AQ32" s="713"/>
      <c r="AR32" s="713"/>
      <c r="AS32" s="713"/>
      <c r="AT32" s="716"/>
      <c r="AU32" s="211"/>
      <c r="AV32" s="211"/>
      <c r="AW32" s="211"/>
      <c r="AX32" s="705" t="s">
        <v>309</v>
      </c>
      <c r="AY32" s="706"/>
      <c r="AZ32" s="706"/>
      <c r="BA32" s="706"/>
      <c r="BB32" s="706"/>
      <c r="BC32" s="706"/>
      <c r="BD32" s="706"/>
      <c r="BE32" s="706"/>
      <c r="BF32" s="707"/>
      <c r="BG32" s="729">
        <v>98.7</v>
      </c>
      <c r="BH32" s="730"/>
      <c r="BI32" s="730"/>
      <c r="BJ32" s="730"/>
      <c r="BK32" s="730"/>
      <c r="BL32" s="730"/>
      <c r="BM32" s="731">
        <v>94.9</v>
      </c>
      <c r="BN32" s="730"/>
      <c r="BO32" s="730"/>
      <c r="BP32" s="730"/>
      <c r="BQ32" s="732"/>
      <c r="BR32" s="729">
        <v>98.7</v>
      </c>
      <c r="BS32" s="730"/>
      <c r="BT32" s="730"/>
      <c r="BU32" s="730"/>
      <c r="BV32" s="730"/>
      <c r="BW32" s="730"/>
      <c r="BX32" s="731">
        <v>94.2</v>
      </c>
      <c r="BY32" s="730"/>
      <c r="BZ32" s="730"/>
      <c r="CA32" s="730"/>
      <c r="CB32" s="732"/>
      <c r="CD32" s="727"/>
      <c r="CE32" s="728"/>
      <c r="CF32" s="675" t="s">
        <v>310</v>
      </c>
      <c r="CG32" s="676"/>
      <c r="CH32" s="676"/>
      <c r="CI32" s="676"/>
      <c r="CJ32" s="676"/>
      <c r="CK32" s="676"/>
      <c r="CL32" s="676"/>
      <c r="CM32" s="676"/>
      <c r="CN32" s="676"/>
      <c r="CO32" s="676"/>
      <c r="CP32" s="676"/>
      <c r="CQ32" s="677"/>
      <c r="CR32" s="660" t="s">
        <v>121</v>
      </c>
      <c r="CS32" s="661"/>
      <c r="CT32" s="661"/>
      <c r="CU32" s="661"/>
      <c r="CV32" s="661"/>
      <c r="CW32" s="661"/>
      <c r="CX32" s="661"/>
      <c r="CY32" s="662"/>
      <c r="CZ32" s="665" t="s">
        <v>121</v>
      </c>
      <c r="DA32" s="694"/>
      <c r="DB32" s="694"/>
      <c r="DC32" s="698"/>
      <c r="DD32" s="669" t="s">
        <v>121</v>
      </c>
      <c r="DE32" s="661"/>
      <c r="DF32" s="661"/>
      <c r="DG32" s="661"/>
      <c r="DH32" s="661"/>
      <c r="DI32" s="661"/>
      <c r="DJ32" s="661"/>
      <c r="DK32" s="662"/>
      <c r="DL32" s="669" t="s">
        <v>227</v>
      </c>
      <c r="DM32" s="661"/>
      <c r="DN32" s="661"/>
      <c r="DO32" s="661"/>
      <c r="DP32" s="661"/>
      <c r="DQ32" s="661"/>
      <c r="DR32" s="661"/>
      <c r="DS32" s="661"/>
      <c r="DT32" s="661"/>
      <c r="DU32" s="661"/>
      <c r="DV32" s="662"/>
      <c r="DW32" s="665" t="s">
        <v>121</v>
      </c>
      <c r="DX32" s="694"/>
      <c r="DY32" s="694"/>
      <c r="DZ32" s="694"/>
      <c r="EA32" s="694"/>
      <c r="EB32" s="694"/>
      <c r="EC32" s="695"/>
    </row>
    <row r="33" spans="2:133" ht="11.25" customHeight="1" x14ac:dyDescent="0.15">
      <c r="B33" s="657" t="s">
        <v>311</v>
      </c>
      <c r="C33" s="658"/>
      <c r="D33" s="658"/>
      <c r="E33" s="658"/>
      <c r="F33" s="658"/>
      <c r="G33" s="658"/>
      <c r="H33" s="658"/>
      <c r="I33" s="658"/>
      <c r="J33" s="658"/>
      <c r="K33" s="658"/>
      <c r="L33" s="658"/>
      <c r="M33" s="658"/>
      <c r="N33" s="658"/>
      <c r="O33" s="658"/>
      <c r="P33" s="658"/>
      <c r="Q33" s="659"/>
      <c r="R33" s="660">
        <v>498811</v>
      </c>
      <c r="S33" s="661"/>
      <c r="T33" s="661"/>
      <c r="U33" s="661"/>
      <c r="V33" s="661"/>
      <c r="W33" s="661"/>
      <c r="X33" s="661"/>
      <c r="Y33" s="662"/>
      <c r="Z33" s="663">
        <v>6</v>
      </c>
      <c r="AA33" s="663"/>
      <c r="AB33" s="663"/>
      <c r="AC33" s="663"/>
      <c r="AD33" s="664" t="s">
        <v>121</v>
      </c>
      <c r="AE33" s="664"/>
      <c r="AF33" s="664"/>
      <c r="AG33" s="664"/>
      <c r="AH33" s="664"/>
      <c r="AI33" s="664"/>
      <c r="AJ33" s="664"/>
      <c r="AK33" s="664"/>
      <c r="AL33" s="665" t="s">
        <v>121</v>
      </c>
      <c r="AM33" s="666"/>
      <c r="AN33" s="666"/>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5" t="s">
        <v>312</v>
      </c>
      <c r="CE33" s="676"/>
      <c r="CF33" s="676"/>
      <c r="CG33" s="676"/>
      <c r="CH33" s="676"/>
      <c r="CI33" s="676"/>
      <c r="CJ33" s="676"/>
      <c r="CK33" s="676"/>
      <c r="CL33" s="676"/>
      <c r="CM33" s="676"/>
      <c r="CN33" s="676"/>
      <c r="CO33" s="676"/>
      <c r="CP33" s="676"/>
      <c r="CQ33" s="677"/>
      <c r="CR33" s="660">
        <v>4293960</v>
      </c>
      <c r="CS33" s="696"/>
      <c r="CT33" s="696"/>
      <c r="CU33" s="696"/>
      <c r="CV33" s="696"/>
      <c r="CW33" s="696"/>
      <c r="CX33" s="696"/>
      <c r="CY33" s="697"/>
      <c r="CZ33" s="665">
        <v>55.3</v>
      </c>
      <c r="DA33" s="694"/>
      <c r="DB33" s="694"/>
      <c r="DC33" s="698"/>
      <c r="DD33" s="669">
        <v>3498872</v>
      </c>
      <c r="DE33" s="696"/>
      <c r="DF33" s="696"/>
      <c r="DG33" s="696"/>
      <c r="DH33" s="696"/>
      <c r="DI33" s="696"/>
      <c r="DJ33" s="696"/>
      <c r="DK33" s="697"/>
      <c r="DL33" s="669">
        <v>2603876</v>
      </c>
      <c r="DM33" s="696"/>
      <c r="DN33" s="696"/>
      <c r="DO33" s="696"/>
      <c r="DP33" s="696"/>
      <c r="DQ33" s="696"/>
      <c r="DR33" s="696"/>
      <c r="DS33" s="696"/>
      <c r="DT33" s="696"/>
      <c r="DU33" s="696"/>
      <c r="DV33" s="697"/>
      <c r="DW33" s="665">
        <v>48.5</v>
      </c>
      <c r="DX33" s="694"/>
      <c r="DY33" s="694"/>
      <c r="DZ33" s="694"/>
      <c r="EA33" s="694"/>
      <c r="EB33" s="694"/>
      <c r="EC33" s="695"/>
    </row>
    <row r="34" spans="2:133" ht="11.25" customHeight="1" x14ac:dyDescent="0.15">
      <c r="B34" s="657" t="s">
        <v>313</v>
      </c>
      <c r="C34" s="658"/>
      <c r="D34" s="658"/>
      <c r="E34" s="658"/>
      <c r="F34" s="658"/>
      <c r="G34" s="658"/>
      <c r="H34" s="658"/>
      <c r="I34" s="658"/>
      <c r="J34" s="658"/>
      <c r="K34" s="658"/>
      <c r="L34" s="658"/>
      <c r="M34" s="658"/>
      <c r="N34" s="658"/>
      <c r="O34" s="658"/>
      <c r="P34" s="658"/>
      <c r="Q34" s="659"/>
      <c r="R34" s="660">
        <v>185626</v>
      </c>
      <c r="S34" s="661"/>
      <c r="T34" s="661"/>
      <c r="U34" s="661"/>
      <c r="V34" s="661"/>
      <c r="W34" s="661"/>
      <c r="X34" s="661"/>
      <c r="Y34" s="662"/>
      <c r="Z34" s="663">
        <v>2.2000000000000002</v>
      </c>
      <c r="AA34" s="663"/>
      <c r="AB34" s="663"/>
      <c r="AC34" s="663"/>
      <c r="AD34" s="664">
        <v>132</v>
      </c>
      <c r="AE34" s="664"/>
      <c r="AF34" s="664"/>
      <c r="AG34" s="664"/>
      <c r="AH34" s="664"/>
      <c r="AI34" s="664"/>
      <c r="AJ34" s="664"/>
      <c r="AK34" s="664"/>
      <c r="AL34" s="665">
        <v>0</v>
      </c>
      <c r="AM34" s="666"/>
      <c r="AN34" s="666"/>
      <c r="AO34" s="667"/>
      <c r="AP34" s="214"/>
      <c r="AQ34" s="639" t="s">
        <v>314</v>
      </c>
      <c r="AR34" s="640"/>
      <c r="AS34" s="640"/>
      <c r="AT34" s="640"/>
      <c r="AU34" s="640"/>
      <c r="AV34" s="640"/>
      <c r="AW34" s="640"/>
      <c r="AX34" s="640"/>
      <c r="AY34" s="640"/>
      <c r="AZ34" s="640"/>
      <c r="BA34" s="640"/>
      <c r="BB34" s="640"/>
      <c r="BC34" s="640"/>
      <c r="BD34" s="640"/>
      <c r="BE34" s="640"/>
      <c r="BF34" s="641"/>
      <c r="BG34" s="639" t="s">
        <v>315</v>
      </c>
      <c r="BH34" s="640"/>
      <c r="BI34" s="640"/>
      <c r="BJ34" s="640"/>
      <c r="BK34" s="640"/>
      <c r="BL34" s="640"/>
      <c r="BM34" s="640"/>
      <c r="BN34" s="640"/>
      <c r="BO34" s="640"/>
      <c r="BP34" s="640"/>
      <c r="BQ34" s="640"/>
      <c r="BR34" s="640"/>
      <c r="BS34" s="640"/>
      <c r="BT34" s="640"/>
      <c r="BU34" s="640"/>
      <c r="BV34" s="640"/>
      <c r="BW34" s="640"/>
      <c r="BX34" s="640"/>
      <c r="BY34" s="640"/>
      <c r="BZ34" s="640"/>
      <c r="CA34" s="640"/>
      <c r="CB34" s="641"/>
      <c r="CD34" s="675" t="s">
        <v>316</v>
      </c>
      <c r="CE34" s="676"/>
      <c r="CF34" s="676"/>
      <c r="CG34" s="676"/>
      <c r="CH34" s="676"/>
      <c r="CI34" s="676"/>
      <c r="CJ34" s="676"/>
      <c r="CK34" s="676"/>
      <c r="CL34" s="676"/>
      <c r="CM34" s="676"/>
      <c r="CN34" s="676"/>
      <c r="CO34" s="676"/>
      <c r="CP34" s="676"/>
      <c r="CQ34" s="677"/>
      <c r="CR34" s="660">
        <v>944680</v>
      </c>
      <c r="CS34" s="661"/>
      <c r="CT34" s="661"/>
      <c r="CU34" s="661"/>
      <c r="CV34" s="661"/>
      <c r="CW34" s="661"/>
      <c r="CX34" s="661"/>
      <c r="CY34" s="662"/>
      <c r="CZ34" s="665">
        <v>12.2</v>
      </c>
      <c r="DA34" s="694"/>
      <c r="DB34" s="694"/>
      <c r="DC34" s="698"/>
      <c r="DD34" s="669">
        <v>762094</v>
      </c>
      <c r="DE34" s="661"/>
      <c r="DF34" s="661"/>
      <c r="DG34" s="661"/>
      <c r="DH34" s="661"/>
      <c r="DI34" s="661"/>
      <c r="DJ34" s="661"/>
      <c r="DK34" s="662"/>
      <c r="DL34" s="669">
        <v>740810</v>
      </c>
      <c r="DM34" s="661"/>
      <c r="DN34" s="661"/>
      <c r="DO34" s="661"/>
      <c r="DP34" s="661"/>
      <c r="DQ34" s="661"/>
      <c r="DR34" s="661"/>
      <c r="DS34" s="661"/>
      <c r="DT34" s="661"/>
      <c r="DU34" s="661"/>
      <c r="DV34" s="662"/>
      <c r="DW34" s="665">
        <v>13.8</v>
      </c>
      <c r="DX34" s="694"/>
      <c r="DY34" s="694"/>
      <c r="DZ34" s="694"/>
      <c r="EA34" s="694"/>
      <c r="EB34" s="694"/>
      <c r="EC34" s="695"/>
    </row>
    <row r="35" spans="2:133" ht="11.25" customHeight="1" x14ac:dyDescent="0.15">
      <c r="B35" s="657" t="s">
        <v>317</v>
      </c>
      <c r="C35" s="658"/>
      <c r="D35" s="658"/>
      <c r="E35" s="658"/>
      <c r="F35" s="658"/>
      <c r="G35" s="658"/>
      <c r="H35" s="658"/>
      <c r="I35" s="658"/>
      <c r="J35" s="658"/>
      <c r="K35" s="658"/>
      <c r="L35" s="658"/>
      <c r="M35" s="658"/>
      <c r="N35" s="658"/>
      <c r="O35" s="658"/>
      <c r="P35" s="658"/>
      <c r="Q35" s="659"/>
      <c r="R35" s="660">
        <v>331115</v>
      </c>
      <c r="S35" s="661"/>
      <c r="T35" s="661"/>
      <c r="U35" s="661"/>
      <c r="V35" s="661"/>
      <c r="W35" s="661"/>
      <c r="X35" s="661"/>
      <c r="Y35" s="662"/>
      <c r="Z35" s="663">
        <v>4</v>
      </c>
      <c r="AA35" s="663"/>
      <c r="AB35" s="663"/>
      <c r="AC35" s="663"/>
      <c r="AD35" s="664" t="s">
        <v>227</v>
      </c>
      <c r="AE35" s="664"/>
      <c r="AF35" s="664"/>
      <c r="AG35" s="664"/>
      <c r="AH35" s="664"/>
      <c r="AI35" s="664"/>
      <c r="AJ35" s="664"/>
      <c r="AK35" s="664"/>
      <c r="AL35" s="665" t="s">
        <v>121</v>
      </c>
      <c r="AM35" s="666"/>
      <c r="AN35" s="666"/>
      <c r="AO35" s="667"/>
      <c r="AP35" s="214"/>
      <c r="AQ35" s="733" t="s">
        <v>318</v>
      </c>
      <c r="AR35" s="734"/>
      <c r="AS35" s="734"/>
      <c r="AT35" s="734"/>
      <c r="AU35" s="734"/>
      <c r="AV35" s="734"/>
      <c r="AW35" s="734"/>
      <c r="AX35" s="734"/>
      <c r="AY35" s="735"/>
      <c r="AZ35" s="649">
        <v>1233679</v>
      </c>
      <c r="BA35" s="650"/>
      <c r="BB35" s="650"/>
      <c r="BC35" s="650"/>
      <c r="BD35" s="650"/>
      <c r="BE35" s="650"/>
      <c r="BF35" s="736"/>
      <c r="BG35" s="671" t="s">
        <v>319</v>
      </c>
      <c r="BH35" s="672"/>
      <c r="BI35" s="672"/>
      <c r="BJ35" s="672"/>
      <c r="BK35" s="672"/>
      <c r="BL35" s="672"/>
      <c r="BM35" s="672"/>
      <c r="BN35" s="672"/>
      <c r="BO35" s="672"/>
      <c r="BP35" s="672"/>
      <c r="BQ35" s="672"/>
      <c r="BR35" s="672"/>
      <c r="BS35" s="672"/>
      <c r="BT35" s="672"/>
      <c r="BU35" s="673"/>
      <c r="BV35" s="649">
        <v>173429</v>
      </c>
      <c r="BW35" s="650"/>
      <c r="BX35" s="650"/>
      <c r="BY35" s="650"/>
      <c r="BZ35" s="650"/>
      <c r="CA35" s="650"/>
      <c r="CB35" s="736"/>
      <c r="CD35" s="675" t="s">
        <v>320</v>
      </c>
      <c r="CE35" s="676"/>
      <c r="CF35" s="676"/>
      <c r="CG35" s="676"/>
      <c r="CH35" s="676"/>
      <c r="CI35" s="676"/>
      <c r="CJ35" s="676"/>
      <c r="CK35" s="676"/>
      <c r="CL35" s="676"/>
      <c r="CM35" s="676"/>
      <c r="CN35" s="676"/>
      <c r="CO35" s="676"/>
      <c r="CP35" s="676"/>
      <c r="CQ35" s="677"/>
      <c r="CR35" s="660">
        <v>172945</v>
      </c>
      <c r="CS35" s="696"/>
      <c r="CT35" s="696"/>
      <c r="CU35" s="696"/>
      <c r="CV35" s="696"/>
      <c r="CW35" s="696"/>
      <c r="CX35" s="696"/>
      <c r="CY35" s="697"/>
      <c r="CZ35" s="665">
        <v>2.2000000000000002</v>
      </c>
      <c r="DA35" s="694"/>
      <c r="DB35" s="694"/>
      <c r="DC35" s="698"/>
      <c r="DD35" s="669">
        <v>156290</v>
      </c>
      <c r="DE35" s="696"/>
      <c r="DF35" s="696"/>
      <c r="DG35" s="696"/>
      <c r="DH35" s="696"/>
      <c r="DI35" s="696"/>
      <c r="DJ35" s="696"/>
      <c r="DK35" s="697"/>
      <c r="DL35" s="669">
        <v>156290</v>
      </c>
      <c r="DM35" s="696"/>
      <c r="DN35" s="696"/>
      <c r="DO35" s="696"/>
      <c r="DP35" s="696"/>
      <c r="DQ35" s="696"/>
      <c r="DR35" s="696"/>
      <c r="DS35" s="696"/>
      <c r="DT35" s="696"/>
      <c r="DU35" s="696"/>
      <c r="DV35" s="697"/>
      <c r="DW35" s="665">
        <v>2.9</v>
      </c>
      <c r="DX35" s="694"/>
      <c r="DY35" s="694"/>
      <c r="DZ35" s="694"/>
      <c r="EA35" s="694"/>
      <c r="EB35" s="694"/>
      <c r="EC35" s="695"/>
    </row>
    <row r="36" spans="2:133" ht="11.25" customHeight="1" x14ac:dyDescent="0.15">
      <c r="B36" s="657" t="s">
        <v>321</v>
      </c>
      <c r="C36" s="658"/>
      <c r="D36" s="658"/>
      <c r="E36" s="658"/>
      <c r="F36" s="658"/>
      <c r="G36" s="658"/>
      <c r="H36" s="658"/>
      <c r="I36" s="658"/>
      <c r="J36" s="658"/>
      <c r="K36" s="658"/>
      <c r="L36" s="658"/>
      <c r="M36" s="658"/>
      <c r="N36" s="658"/>
      <c r="O36" s="658"/>
      <c r="P36" s="658"/>
      <c r="Q36" s="659"/>
      <c r="R36" s="660" t="s">
        <v>121</v>
      </c>
      <c r="S36" s="661"/>
      <c r="T36" s="661"/>
      <c r="U36" s="661"/>
      <c r="V36" s="661"/>
      <c r="W36" s="661"/>
      <c r="X36" s="661"/>
      <c r="Y36" s="662"/>
      <c r="Z36" s="663" t="s">
        <v>121</v>
      </c>
      <c r="AA36" s="663"/>
      <c r="AB36" s="663"/>
      <c r="AC36" s="663"/>
      <c r="AD36" s="664" t="s">
        <v>121</v>
      </c>
      <c r="AE36" s="664"/>
      <c r="AF36" s="664"/>
      <c r="AG36" s="664"/>
      <c r="AH36" s="664"/>
      <c r="AI36" s="664"/>
      <c r="AJ36" s="664"/>
      <c r="AK36" s="664"/>
      <c r="AL36" s="665" t="s">
        <v>121</v>
      </c>
      <c r="AM36" s="666"/>
      <c r="AN36" s="666"/>
      <c r="AO36" s="667"/>
      <c r="AQ36" s="737" t="s">
        <v>322</v>
      </c>
      <c r="AR36" s="738"/>
      <c r="AS36" s="738"/>
      <c r="AT36" s="738"/>
      <c r="AU36" s="738"/>
      <c r="AV36" s="738"/>
      <c r="AW36" s="738"/>
      <c r="AX36" s="738"/>
      <c r="AY36" s="739"/>
      <c r="AZ36" s="660">
        <v>329530</v>
      </c>
      <c r="BA36" s="661"/>
      <c r="BB36" s="661"/>
      <c r="BC36" s="661"/>
      <c r="BD36" s="696"/>
      <c r="BE36" s="696"/>
      <c r="BF36" s="719"/>
      <c r="BG36" s="675" t="s">
        <v>323</v>
      </c>
      <c r="BH36" s="676"/>
      <c r="BI36" s="676"/>
      <c r="BJ36" s="676"/>
      <c r="BK36" s="676"/>
      <c r="BL36" s="676"/>
      <c r="BM36" s="676"/>
      <c r="BN36" s="676"/>
      <c r="BO36" s="676"/>
      <c r="BP36" s="676"/>
      <c r="BQ36" s="676"/>
      <c r="BR36" s="676"/>
      <c r="BS36" s="676"/>
      <c r="BT36" s="676"/>
      <c r="BU36" s="677"/>
      <c r="BV36" s="660">
        <v>155338</v>
      </c>
      <c r="BW36" s="661"/>
      <c r="BX36" s="661"/>
      <c r="BY36" s="661"/>
      <c r="BZ36" s="661"/>
      <c r="CA36" s="661"/>
      <c r="CB36" s="670"/>
      <c r="CD36" s="675" t="s">
        <v>324</v>
      </c>
      <c r="CE36" s="676"/>
      <c r="CF36" s="676"/>
      <c r="CG36" s="676"/>
      <c r="CH36" s="676"/>
      <c r="CI36" s="676"/>
      <c r="CJ36" s="676"/>
      <c r="CK36" s="676"/>
      <c r="CL36" s="676"/>
      <c r="CM36" s="676"/>
      <c r="CN36" s="676"/>
      <c r="CO36" s="676"/>
      <c r="CP36" s="676"/>
      <c r="CQ36" s="677"/>
      <c r="CR36" s="660">
        <v>1585246</v>
      </c>
      <c r="CS36" s="661"/>
      <c r="CT36" s="661"/>
      <c r="CU36" s="661"/>
      <c r="CV36" s="661"/>
      <c r="CW36" s="661"/>
      <c r="CX36" s="661"/>
      <c r="CY36" s="662"/>
      <c r="CZ36" s="665">
        <v>20.399999999999999</v>
      </c>
      <c r="DA36" s="694"/>
      <c r="DB36" s="694"/>
      <c r="DC36" s="698"/>
      <c r="DD36" s="669">
        <v>1122781</v>
      </c>
      <c r="DE36" s="661"/>
      <c r="DF36" s="661"/>
      <c r="DG36" s="661"/>
      <c r="DH36" s="661"/>
      <c r="DI36" s="661"/>
      <c r="DJ36" s="661"/>
      <c r="DK36" s="662"/>
      <c r="DL36" s="669">
        <v>887484</v>
      </c>
      <c r="DM36" s="661"/>
      <c r="DN36" s="661"/>
      <c r="DO36" s="661"/>
      <c r="DP36" s="661"/>
      <c r="DQ36" s="661"/>
      <c r="DR36" s="661"/>
      <c r="DS36" s="661"/>
      <c r="DT36" s="661"/>
      <c r="DU36" s="661"/>
      <c r="DV36" s="662"/>
      <c r="DW36" s="665">
        <v>16.5</v>
      </c>
      <c r="DX36" s="694"/>
      <c r="DY36" s="694"/>
      <c r="DZ36" s="694"/>
      <c r="EA36" s="694"/>
      <c r="EB36" s="694"/>
      <c r="EC36" s="695"/>
    </row>
    <row r="37" spans="2:133" ht="11.25" customHeight="1" x14ac:dyDescent="0.15">
      <c r="B37" s="657" t="s">
        <v>325</v>
      </c>
      <c r="C37" s="658"/>
      <c r="D37" s="658"/>
      <c r="E37" s="658"/>
      <c r="F37" s="658"/>
      <c r="G37" s="658"/>
      <c r="H37" s="658"/>
      <c r="I37" s="658"/>
      <c r="J37" s="658"/>
      <c r="K37" s="658"/>
      <c r="L37" s="658"/>
      <c r="M37" s="658"/>
      <c r="N37" s="658"/>
      <c r="O37" s="658"/>
      <c r="P37" s="658"/>
      <c r="Q37" s="659"/>
      <c r="R37" s="660">
        <v>319015</v>
      </c>
      <c r="S37" s="661"/>
      <c r="T37" s="661"/>
      <c r="U37" s="661"/>
      <c r="V37" s="661"/>
      <c r="W37" s="661"/>
      <c r="X37" s="661"/>
      <c r="Y37" s="662"/>
      <c r="Z37" s="663">
        <v>3.9</v>
      </c>
      <c r="AA37" s="663"/>
      <c r="AB37" s="663"/>
      <c r="AC37" s="663"/>
      <c r="AD37" s="664" t="s">
        <v>121</v>
      </c>
      <c r="AE37" s="664"/>
      <c r="AF37" s="664"/>
      <c r="AG37" s="664"/>
      <c r="AH37" s="664"/>
      <c r="AI37" s="664"/>
      <c r="AJ37" s="664"/>
      <c r="AK37" s="664"/>
      <c r="AL37" s="665" t="s">
        <v>227</v>
      </c>
      <c r="AM37" s="666"/>
      <c r="AN37" s="666"/>
      <c r="AO37" s="667"/>
      <c r="AQ37" s="737" t="s">
        <v>326</v>
      </c>
      <c r="AR37" s="738"/>
      <c r="AS37" s="738"/>
      <c r="AT37" s="738"/>
      <c r="AU37" s="738"/>
      <c r="AV37" s="738"/>
      <c r="AW37" s="738"/>
      <c r="AX37" s="738"/>
      <c r="AY37" s="739"/>
      <c r="AZ37" s="660">
        <v>63712</v>
      </c>
      <c r="BA37" s="661"/>
      <c r="BB37" s="661"/>
      <c r="BC37" s="661"/>
      <c r="BD37" s="696"/>
      <c r="BE37" s="696"/>
      <c r="BF37" s="719"/>
      <c r="BG37" s="675" t="s">
        <v>327</v>
      </c>
      <c r="BH37" s="676"/>
      <c r="BI37" s="676"/>
      <c r="BJ37" s="676"/>
      <c r="BK37" s="676"/>
      <c r="BL37" s="676"/>
      <c r="BM37" s="676"/>
      <c r="BN37" s="676"/>
      <c r="BO37" s="676"/>
      <c r="BP37" s="676"/>
      <c r="BQ37" s="676"/>
      <c r="BR37" s="676"/>
      <c r="BS37" s="676"/>
      <c r="BT37" s="676"/>
      <c r="BU37" s="677"/>
      <c r="BV37" s="660">
        <v>4210</v>
      </c>
      <c r="BW37" s="661"/>
      <c r="BX37" s="661"/>
      <c r="BY37" s="661"/>
      <c r="BZ37" s="661"/>
      <c r="CA37" s="661"/>
      <c r="CB37" s="670"/>
      <c r="CD37" s="675" t="s">
        <v>328</v>
      </c>
      <c r="CE37" s="676"/>
      <c r="CF37" s="676"/>
      <c r="CG37" s="676"/>
      <c r="CH37" s="676"/>
      <c r="CI37" s="676"/>
      <c r="CJ37" s="676"/>
      <c r="CK37" s="676"/>
      <c r="CL37" s="676"/>
      <c r="CM37" s="676"/>
      <c r="CN37" s="676"/>
      <c r="CO37" s="676"/>
      <c r="CP37" s="676"/>
      <c r="CQ37" s="677"/>
      <c r="CR37" s="660">
        <v>666102</v>
      </c>
      <c r="CS37" s="696"/>
      <c r="CT37" s="696"/>
      <c r="CU37" s="696"/>
      <c r="CV37" s="696"/>
      <c r="CW37" s="696"/>
      <c r="CX37" s="696"/>
      <c r="CY37" s="697"/>
      <c r="CZ37" s="665">
        <v>8.6</v>
      </c>
      <c r="DA37" s="694"/>
      <c r="DB37" s="694"/>
      <c r="DC37" s="698"/>
      <c r="DD37" s="669">
        <v>665813</v>
      </c>
      <c r="DE37" s="696"/>
      <c r="DF37" s="696"/>
      <c r="DG37" s="696"/>
      <c r="DH37" s="696"/>
      <c r="DI37" s="696"/>
      <c r="DJ37" s="696"/>
      <c r="DK37" s="697"/>
      <c r="DL37" s="669">
        <v>519819</v>
      </c>
      <c r="DM37" s="696"/>
      <c r="DN37" s="696"/>
      <c r="DO37" s="696"/>
      <c r="DP37" s="696"/>
      <c r="DQ37" s="696"/>
      <c r="DR37" s="696"/>
      <c r="DS37" s="696"/>
      <c r="DT37" s="696"/>
      <c r="DU37" s="696"/>
      <c r="DV37" s="697"/>
      <c r="DW37" s="665">
        <v>9.6999999999999993</v>
      </c>
      <c r="DX37" s="694"/>
      <c r="DY37" s="694"/>
      <c r="DZ37" s="694"/>
      <c r="EA37" s="694"/>
      <c r="EB37" s="694"/>
      <c r="EC37" s="695"/>
    </row>
    <row r="38" spans="2:133" ht="11.25" customHeight="1" x14ac:dyDescent="0.15">
      <c r="B38" s="705" t="s">
        <v>329</v>
      </c>
      <c r="C38" s="706"/>
      <c r="D38" s="706"/>
      <c r="E38" s="706"/>
      <c r="F38" s="706"/>
      <c r="G38" s="706"/>
      <c r="H38" s="706"/>
      <c r="I38" s="706"/>
      <c r="J38" s="706"/>
      <c r="K38" s="706"/>
      <c r="L38" s="706"/>
      <c r="M38" s="706"/>
      <c r="N38" s="706"/>
      <c r="O38" s="706"/>
      <c r="P38" s="706"/>
      <c r="Q38" s="707"/>
      <c r="R38" s="740">
        <v>8264968</v>
      </c>
      <c r="S38" s="741"/>
      <c r="T38" s="741"/>
      <c r="U38" s="741"/>
      <c r="V38" s="741"/>
      <c r="W38" s="741"/>
      <c r="X38" s="741"/>
      <c r="Y38" s="742"/>
      <c r="Z38" s="743">
        <v>100</v>
      </c>
      <c r="AA38" s="743"/>
      <c r="AB38" s="743"/>
      <c r="AC38" s="743"/>
      <c r="AD38" s="744">
        <v>5048582</v>
      </c>
      <c r="AE38" s="744"/>
      <c r="AF38" s="744"/>
      <c r="AG38" s="744"/>
      <c r="AH38" s="744"/>
      <c r="AI38" s="744"/>
      <c r="AJ38" s="744"/>
      <c r="AK38" s="744"/>
      <c r="AL38" s="745">
        <v>100</v>
      </c>
      <c r="AM38" s="731"/>
      <c r="AN38" s="731"/>
      <c r="AO38" s="746"/>
      <c r="AQ38" s="737" t="s">
        <v>330</v>
      </c>
      <c r="AR38" s="738"/>
      <c r="AS38" s="738"/>
      <c r="AT38" s="738"/>
      <c r="AU38" s="738"/>
      <c r="AV38" s="738"/>
      <c r="AW38" s="738"/>
      <c r="AX38" s="738"/>
      <c r="AY38" s="739"/>
      <c r="AZ38" s="660">
        <v>4590</v>
      </c>
      <c r="BA38" s="661"/>
      <c r="BB38" s="661"/>
      <c r="BC38" s="661"/>
      <c r="BD38" s="696"/>
      <c r="BE38" s="696"/>
      <c r="BF38" s="719"/>
      <c r="BG38" s="675" t="s">
        <v>331</v>
      </c>
      <c r="BH38" s="676"/>
      <c r="BI38" s="676"/>
      <c r="BJ38" s="676"/>
      <c r="BK38" s="676"/>
      <c r="BL38" s="676"/>
      <c r="BM38" s="676"/>
      <c r="BN38" s="676"/>
      <c r="BO38" s="676"/>
      <c r="BP38" s="676"/>
      <c r="BQ38" s="676"/>
      <c r="BR38" s="676"/>
      <c r="BS38" s="676"/>
      <c r="BT38" s="676"/>
      <c r="BU38" s="677"/>
      <c r="BV38" s="660">
        <v>8046</v>
      </c>
      <c r="BW38" s="661"/>
      <c r="BX38" s="661"/>
      <c r="BY38" s="661"/>
      <c r="BZ38" s="661"/>
      <c r="CA38" s="661"/>
      <c r="CB38" s="670"/>
      <c r="CD38" s="675" t="s">
        <v>332</v>
      </c>
      <c r="CE38" s="676"/>
      <c r="CF38" s="676"/>
      <c r="CG38" s="676"/>
      <c r="CH38" s="676"/>
      <c r="CI38" s="676"/>
      <c r="CJ38" s="676"/>
      <c r="CK38" s="676"/>
      <c r="CL38" s="676"/>
      <c r="CM38" s="676"/>
      <c r="CN38" s="676"/>
      <c r="CO38" s="676"/>
      <c r="CP38" s="676"/>
      <c r="CQ38" s="677"/>
      <c r="CR38" s="660">
        <v>1229089</v>
      </c>
      <c r="CS38" s="661"/>
      <c r="CT38" s="661"/>
      <c r="CU38" s="661"/>
      <c r="CV38" s="661"/>
      <c r="CW38" s="661"/>
      <c r="CX38" s="661"/>
      <c r="CY38" s="662"/>
      <c r="CZ38" s="665">
        <v>15.8</v>
      </c>
      <c r="DA38" s="694"/>
      <c r="DB38" s="694"/>
      <c r="DC38" s="698"/>
      <c r="DD38" s="669">
        <v>1102707</v>
      </c>
      <c r="DE38" s="661"/>
      <c r="DF38" s="661"/>
      <c r="DG38" s="661"/>
      <c r="DH38" s="661"/>
      <c r="DI38" s="661"/>
      <c r="DJ38" s="661"/>
      <c r="DK38" s="662"/>
      <c r="DL38" s="669">
        <v>819292</v>
      </c>
      <c r="DM38" s="661"/>
      <c r="DN38" s="661"/>
      <c r="DO38" s="661"/>
      <c r="DP38" s="661"/>
      <c r="DQ38" s="661"/>
      <c r="DR38" s="661"/>
      <c r="DS38" s="661"/>
      <c r="DT38" s="661"/>
      <c r="DU38" s="661"/>
      <c r="DV38" s="662"/>
      <c r="DW38" s="665">
        <v>15.3</v>
      </c>
      <c r="DX38" s="694"/>
      <c r="DY38" s="694"/>
      <c r="DZ38" s="694"/>
      <c r="EA38" s="694"/>
      <c r="EB38" s="694"/>
      <c r="EC38" s="695"/>
    </row>
    <row r="39" spans="2:133" ht="11.25" customHeight="1" x14ac:dyDescent="0.15">
      <c r="AQ39" s="737" t="s">
        <v>333</v>
      </c>
      <c r="AR39" s="738"/>
      <c r="AS39" s="738"/>
      <c r="AT39" s="738"/>
      <c r="AU39" s="738"/>
      <c r="AV39" s="738"/>
      <c r="AW39" s="738"/>
      <c r="AX39" s="738"/>
      <c r="AY39" s="739"/>
      <c r="AZ39" s="660" t="s">
        <v>227</v>
      </c>
      <c r="BA39" s="661"/>
      <c r="BB39" s="661"/>
      <c r="BC39" s="661"/>
      <c r="BD39" s="696"/>
      <c r="BE39" s="696"/>
      <c r="BF39" s="719"/>
      <c r="BG39" s="751" t="s">
        <v>334</v>
      </c>
      <c r="BH39" s="752"/>
      <c r="BI39" s="752"/>
      <c r="BJ39" s="752"/>
      <c r="BK39" s="752"/>
      <c r="BL39" s="215"/>
      <c r="BM39" s="676" t="s">
        <v>335</v>
      </c>
      <c r="BN39" s="676"/>
      <c r="BO39" s="676"/>
      <c r="BP39" s="676"/>
      <c r="BQ39" s="676"/>
      <c r="BR39" s="676"/>
      <c r="BS39" s="676"/>
      <c r="BT39" s="676"/>
      <c r="BU39" s="677"/>
      <c r="BV39" s="660">
        <v>109</v>
      </c>
      <c r="BW39" s="661"/>
      <c r="BX39" s="661"/>
      <c r="BY39" s="661"/>
      <c r="BZ39" s="661"/>
      <c r="CA39" s="661"/>
      <c r="CB39" s="670"/>
      <c r="CD39" s="675" t="s">
        <v>336</v>
      </c>
      <c r="CE39" s="676"/>
      <c r="CF39" s="676"/>
      <c r="CG39" s="676"/>
      <c r="CH39" s="676"/>
      <c r="CI39" s="676"/>
      <c r="CJ39" s="676"/>
      <c r="CK39" s="676"/>
      <c r="CL39" s="676"/>
      <c r="CM39" s="676"/>
      <c r="CN39" s="676"/>
      <c r="CO39" s="676"/>
      <c r="CP39" s="676"/>
      <c r="CQ39" s="677"/>
      <c r="CR39" s="660">
        <v>355000</v>
      </c>
      <c r="CS39" s="696"/>
      <c r="CT39" s="696"/>
      <c r="CU39" s="696"/>
      <c r="CV39" s="696"/>
      <c r="CW39" s="696"/>
      <c r="CX39" s="696"/>
      <c r="CY39" s="697"/>
      <c r="CZ39" s="665">
        <v>4.5999999999999996</v>
      </c>
      <c r="DA39" s="694"/>
      <c r="DB39" s="694"/>
      <c r="DC39" s="698"/>
      <c r="DD39" s="669">
        <v>355000</v>
      </c>
      <c r="DE39" s="696"/>
      <c r="DF39" s="696"/>
      <c r="DG39" s="696"/>
      <c r="DH39" s="696"/>
      <c r="DI39" s="696"/>
      <c r="DJ39" s="696"/>
      <c r="DK39" s="697"/>
      <c r="DL39" s="669" t="s">
        <v>227</v>
      </c>
      <c r="DM39" s="696"/>
      <c r="DN39" s="696"/>
      <c r="DO39" s="696"/>
      <c r="DP39" s="696"/>
      <c r="DQ39" s="696"/>
      <c r="DR39" s="696"/>
      <c r="DS39" s="696"/>
      <c r="DT39" s="696"/>
      <c r="DU39" s="696"/>
      <c r="DV39" s="697"/>
      <c r="DW39" s="665" t="s">
        <v>121</v>
      </c>
      <c r="DX39" s="694"/>
      <c r="DY39" s="694"/>
      <c r="DZ39" s="694"/>
      <c r="EA39" s="694"/>
      <c r="EB39" s="694"/>
      <c r="EC39" s="695"/>
    </row>
    <row r="40" spans="2:133" ht="11.25" customHeight="1" x14ac:dyDescent="0.15">
      <c r="AQ40" s="737" t="s">
        <v>337</v>
      </c>
      <c r="AR40" s="738"/>
      <c r="AS40" s="738"/>
      <c r="AT40" s="738"/>
      <c r="AU40" s="738"/>
      <c r="AV40" s="738"/>
      <c r="AW40" s="738"/>
      <c r="AX40" s="738"/>
      <c r="AY40" s="739"/>
      <c r="AZ40" s="660">
        <v>296382</v>
      </c>
      <c r="BA40" s="661"/>
      <c r="BB40" s="661"/>
      <c r="BC40" s="661"/>
      <c r="BD40" s="696"/>
      <c r="BE40" s="696"/>
      <c r="BF40" s="719"/>
      <c r="BG40" s="751"/>
      <c r="BH40" s="752"/>
      <c r="BI40" s="752"/>
      <c r="BJ40" s="752"/>
      <c r="BK40" s="752"/>
      <c r="BL40" s="215"/>
      <c r="BM40" s="676" t="s">
        <v>338</v>
      </c>
      <c r="BN40" s="676"/>
      <c r="BO40" s="676"/>
      <c r="BP40" s="676"/>
      <c r="BQ40" s="676"/>
      <c r="BR40" s="676"/>
      <c r="BS40" s="676"/>
      <c r="BT40" s="676"/>
      <c r="BU40" s="677"/>
      <c r="BV40" s="660">
        <v>100</v>
      </c>
      <c r="BW40" s="661"/>
      <c r="BX40" s="661"/>
      <c r="BY40" s="661"/>
      <c r="BZ40" s="661"/>
      <c r="CA40" s="661"/>
      <c r="CB40" s="670"/>
      <c r="CD40" s="675" t="s">
        <v>339</v>
      </c>
      <c r="CE40" s="676"/>
      <c r="CF40" s="676"/>
      <c r="CG40" s="676"/>
      <c r="CH40" s="676"/>
      <c r="CI40" s="676"/>
      <c r="CJ40" s="676"/>
      <c r="CK40" s="676"/>
      <c r="CL40" s="676"/>
      <c r="CM40" s="676"/>
      <c r="CN40" s="676"/>
      <c r="CO40" s="676"/>
      <c r="CP40" s="676"/>
      <c r="CQ40" s="677"/>
      <c r="CR40" s="660">
        <v>7000</v>
      </c>
      <c r="CS40" s="661"/>
      <c r="CT40" s="661"/>
      <c r="CU40" s="661"/>
      <c r="CV40" s="661"/>
      <c r="CW40" s="661"/>
      <c r="CX40" s="661"/>
      <c r="CY40" s="662"/>
      <c r="CZ40" s="665">
        <v>0.1</v>
      </c>
      <c r="DA40" s="694"/>
      <c r="DB40" s="694"/>
      <c r="DC40" s="698"/>
      <c r="DD40" s="669" t="s">
        <v>227</v>
      </c>
      <c r="DE40" s="661"/>
      <c r="DF40" s="661"/>
      <c r="DG40" s="661"/>
      <c r="DH40" s="661"/>
      <c r="DI40" s="661"/>
      <c r="DJ40" s="661"/>
      <c r="DK40" s="662"/>
      <c r="DL40" s="669" t="s">
        <v>227</v>
      </c>
      <c r="DM40" s="661"/>
      <c r="DN40" s="661"/>
      <c r="DO40" s="661"/>
      <c r="DP40" s="661"/>
      <c r="DQ40" s="661"/>
      <c r="DR40" s="661"/>
      <c r="DS40" s="661"/>
      <c r="DT40" s="661"/>
      <c r="DU40" s="661"/>
      <c r="DV40" s="662"/>
      <c r="DW40" s="665" t="s">
        <v>227</v>
      </c>
      <c r="DX40" s="694"/>
      <c r="DY40" s="694"/>
      <c r="DZ40" s="694"/>
      <c r="EA40" s="694"/>
      <c r="EB40" s="694"/>
      <c r="EC40" s="695"/>
    </row>
    <row r="41" spans="2:133" ht="11.25" customHeight="1" x14ac:dyDescent="0.15">
      <c r="AQ41" s="747" t="s">
        <v>340</v>
      </c>
      <c r="AR41" s="748"/>
      <c r="AS41" s="748"/>
      <c r="AT41" s="748"/>
      <c r="AU41" s="748"/>
      <c r="AV41" s="748"/>
      <c r="AW41" s="748"/>
      <c r="AX41" s="748"/>
      <c r="AY41" s="749"/>
      <c r="AZ41" s="740">
        <v>539465</v>
      </c>
      <c r="BA41" s="741"/>
      <c r="BB41" s="741"/>
      <c r="BC41" s="741"/>
      <c r="BD41" s="730"/>
      <c r="BE41" s="730"/>
      <c r="BF41" s="732"/>
      <c r="BG41" s="753"/>
      <c r="BH41" s="754"/>
      <c r="BI41" s="754"/>
      <c r="BJ41" s="754"/>
      <c r="BK41" s="754"/>
      <c r="BL41" s="216"/>
      <c r="BM41" s="685" t="s">
        <v>341</v>
      </c>
      <c r="BN41" s="685"/>
      <c r="BO41" s="685"/>
      <c r="BP41" s="685"/>
      <c r="BQ41" s="685"/>
      <c r="BR41" s="685"/>
      <c r="BS41" s="685"/>
      <c r="BT41" s="685"/>
      <c r="BU41" s="686"/>
      <c r="BV41" s="740">
        <v>223</v>
      </c>
      <c r="BW41" s="741"/>
      <c r="BX41" s="741"/>
      <c r="BY41" s="741"/>
      <c r="BZ41" s="741"/>
      <c r="CA41" s="741"/>
      <c r="CB41" s="750"/>
      <c r="CD41" s="675" t="s">
        <v>342</v>
      </c>
      <c r="CE41" s="676"/>
      <c r="CF41" s="676"/>
      <c r="CG41" s="676"/>
      <c r="CH41" s="676"/>
      <c r="CI41" s="676"/>
      <c r="CJ41" s="676"/>
      <c r="CK41" s="676"/>
      <c r="CL41" s="676"/>
      <c r="CM41" s="676"/>
      <c r="CN41" s="676"/>
      <c r="CO41" s="676"/>
      <c r="CP41" s="676"/>
      <c r="CQ41" s="677"/>
      <c r="CR41" s="660" t="s">
        <v>227</v>
      </c>
      <c r="CS41" s="696"/>
      <c r="CT41" s="696"/>
      <c r="CU41" s="696"/>
      <c r="CV41" s="696"/>
      <c r="CW41" s="696"/>
      <c r="CX41" s="696"/>
      <c r="CY41" s="697"/>
      <c r="CZ41" s="665" t="s">
        <v>121</v>
      </c>
      <c r="DA41" s="694"/>
      <c r="DB41" s="694"/>
      <c r="DC41" s="698"/>
      <c r="DD41" s="669" t="s">
        <v>121</v>
      </c>
      <c r="DE41" s="696"/>
      <c r="DF41" s="696"/>
      <c r="DG41" s="696"/>
      <c r="DH41" s="696"/>
      <c r="DI41" s="696"/>
      <c r="DJ41" s="696"/>
      <c r="DK41" s="697"/>
      <c r="DL41" s="755"/>
      <c r="DM41" s="756"/>
      <c r="DN41" s="756"/>
      <c r="DO41" s="756"/>
      <c r="DP41" s="756"/>
      <c r="DQ41" s="756"/>
      <c r="DR41" s="756"/>
      <c r="DS41" s="756"/>
      <c r="DT41" s="756"/>
      <c r="DU41" s="756"/>
      <c r="DV41" s="757"/>
      <c r="DW41" s="758"/>
      <c r="DX41" s="759"/>
      <c r="DY41" s="759"/>
      <c r="DZ41" s="759"/>
      <c r="EA41" s="759"/>
      <c r="EB41" s="759"/>
      <c r="EC41" s="760"/>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7" t="s">
        <v>344</v>
      </c>
      <c r="CE42" s="658"/>
      <c r="CF42" s="658"/>
      <c r="CG42" s="658"/>
      <c r="CH42" s="658"/>
      <c r="CI42" s="658"/>
      <c r="CJ42" s="658"/>
      <c r="CK42" s="658"/>
      <c r="CL42" s="658"/>
      <c r="CM42" s="658"/>
      <c r="CN42" s="658"/>
      <c r="CO42" s="658"/>
      <c r="CP42" s="658"/>
      <c r="CQ42" s="659"/>
      <c r="CR42" s="660">
        <v>579744</v>
      </c>
      <c r="CS42" s="661"/>
      <c r="CT42" s="661"/>
      <c r="CU42" s="661"/>
      <c r="CV42" s="661"/>
      <c r="CW42" s="661"/>
      <c r="CX42" s="661"/>
      <c r="CY42" s="662"/>
      <c r="CZ42" s="665">
        <v>7.5</v>
      </c>
      <c r="DA42" s="666"/>
      <c r="DB42" s="666"/>
      <c r="DC42" s="761"/>
      <c r="DD42" s="669">
        <v>299732</v>
      </c>
      <c r="DE42" s="661"/>
      <c r="DF42" s="661"/>
      <c r="DG42" s="661"/>
      <c r="DH42" s="661"/>
      <c r="DI42" s="661"/>
      <c r="DJ42" s="661"/>
      <c r="DK42" s="662"/>
      <c r="DL42" s="755"/>
      <c r="DM42" s="756"/>
      <c r="DN42" s="756"/>
      <c r="DO42" s="756"/>
      <c r="DP42" s="756"/>
      <c r="DQ42" s="756"/>
      <c r="DR42" s="756"/>
      <c r="DS42" s="756"/>
      <c r="DT42" s="756"/>
      <c r="DU42" s="756"/>
      <c r="DV42" s="757"/>
      <c r="DW42" s="758"/>
      <c r="DX42" s="759"/>
      <c r="DY42" s="759"/>
      <c r="DZ42" s="759"/>
      <c r="EA42" s="759"/>
      <c r="EB42" s="759"/>
      <c r="EC42" s="760"/>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7" t="s">
        <v>346</v>
      </c>
      <c r="CE43" s="658"/>
      <c r="CF43" s="658"/>
      <c r="CG43" s="658"/>
      <c r="CH43" s="658"/>
      <c r="CI43" s="658"/>
      <c r="CJ43" s="658"/>
      <c r="CK43" s="658"/>
      <c r="CL43" s="658"/>
      <c r="CM43" s="658"/>
      <c r="CN43" s="658"/>
      <c r="CO43" s="658"/>
      <c r="CP43" s="658"/>
      <c r="CQ43" s="659"/>
      <c r="CR43" s="660">
        <v>14586</v>
      </c>
      <c r="CS43" s="696"/>
      <c r="CT43" s="696"/>
      <c r="CU43" s="696"/>
      <c r="CV43" s="696"/>
      <c r="CW43" s="696"/>
      <c r="CX43" s="696"/>
      <c r="CY43" s="697"/>
      <c r="CZ43" s="665">
        <v>0.2</v>
      </c>
      <c r="DA43" s="694"/>
      <c r="DB43" s="694"/>
      <c r="DC43" s="698"/>
      <c r="DD43" s="669">
        <v>14586</v>
      </c>
      <c r="DE43" s="696"/>
      <c r="DF43" s="696"/>
      <c r="DG43" s="696"/>
      <c r="DH43" s="696"/>
      <c r="DI43" s="696"/>
      <c r="DJ43" s="696"/>
      <c r="DK43" s="697"/>
      <c r="DL43" s="755"/>
      <c r="DM43" s="756"/>
      <c r="DN43" s="756"/>
      <c r="DO43" s="756"/>
      <c r="DP43" s="756"/>
      <c r="DQ43" s="756"/>
      <c r="DR43" s="756"/>
      <c r="DS43" s="756"/>
      <c r="DT43" s="756"/>
      <c r="DU43" s="756"/>
      <c r="DV43" s="757"/>
      <c r="DW43" s="758"/>
      <c r="DX43" s="759"/>
      <c r="DY43" s="759"/>
      <c r="DZ43" s="759"/>
      <c r="EA43" s="759"/>
      <c r="EB43" s="759"/>
      <c r="EC43" s="760"/>
    </row>
    <row r="44" spans="2:133" ht="11.25" customHeight="1" x14ac:dyDescent="0.15">
      <c r="B44" s="220" t="s">
        <v>347</v>
      </c>
      <c r="CD44" s="772" t="s">
        <v>299</v>
      </c>
      <c r="CE44" s="773"/>
      <c r="CF44" s="657" t="s">
        <v>348</v>
      </c>
      <c r="CG44" s="658"/>
      <c r="CH44" s="658"/>
      <c r="CI44" s="658"/>
      <c r="CJ44" s="658"/>
      <c r="CK44" s="658"/>
      <c r="CL44" s="658"/>
      <c r="CM44" s="658"/>
      <c r="CN44" s="658"/>
      <c r="CO44" s="658"/>
      <c r="CP44" s="658"/>
      <c r="CQ44" s="659"/>
      <c r="CR44" s="660">
        <v>579744</v>
      </c>
      <c r="CS44" s="661"/>
      <c r="CT44" s="661"/>
      <c r="CU44" s="661"/>
      <c r="CV44" s="661"/>
      <c r="CW44" s="661"/>
      <c r="CX44" s="661"/>
      <c r="CY44" s="662"/>
      <c r="CZ44" s="665">
        <v>7.5</v>
      </c>
      <c r="DA44" s="666"/>
      <c r="DB44" s="666"/>
      <c r="DC44" s="761"/>
      <c r="DD44" s="669">
        <v>299732</v>
      </c>
      <c r="DE44" s="661"/>
      <c r="DF44" s="661"/>
      <c r="DG44" s="661"/>
      <c r="DH44" s="661"/>
      <c r="DI44" s="661"/>
      <c r="DJ44" s="661"/>
      <c r="DK44" s="662"/>
      <c r="DL44" s="755"/>
      <c r="DM44" s="756"/>
      <c r="DN44" s="756"/>
      <c r="DO44" s="756"/>
      <c r="DP44" s="756"/>
      <c r="DQ44" s="756"/>
      <c r="DR44" s="756"/>
      <c r="DS44" s="756"/>
      <c r="DT44" s="756"/>
      <c r="DU44" s="756"/>
      <c r="DV44" s="757"/>
      <c r="DW44" s="758"/>
      <c r="DX44" s="759"/>
      <c r="DY44" s="759"/>
      <c r="DZ44" s="759"/>
      <c r="EA44" s="759"/>
      <c r="EB44" s="759"/>
      <c r="EC44" s="760"/>
    </row>
    <row r="45" spans="2:133" ht="11.25" customHeight="1" x14ac:dyDescent="0.15">
      <c r="CD45" s="774"/>
      <c r="CE45" s="775"/>
      <c r="CF45" s="657" t="s">
        <v>349</v>
      </c>
      <c r="CG45" s="658"/>
      <c r="CH45" s="658"/>
      <c r="CI45" s="658"/>
      <c r="CJ45" s="658"/>
      <c r="CK45" s="658"/>
      <c r="CL45" s="658"/>
      <c r="CM45" s="658"/>
      <c r="CN45" s="658"/>
      <c r="CO45" s="658"/>
      <c r="CP45" s="658"/>
      <c r="CQ45" s="659"/>
      <c r="CR45" s="660">
        <v>36000</v>
      </c>
      <c r="CS45" s="696"/>
      <c r="CT45" s="696"/>
      <c r="CU45" s="696"/>
      <c r="CV45" s="696"/>
      <c r="CW45" s="696"/>
      <c r="CX45" s="696"/>
      <c r="CY45" s="697"/>
      <c r="CZ45" s="665">
        <v>0.5</v>
      </c>
      <c r="DA45" s="694"/>
      <c r="DB45" s="694"/>
      <c r="DC45" s="698"/>
      <c r="DD45" s="669">
        <v>3721</v>
      </c>
      <c r="DE45" s="696"/>
      <c r="DF45" s="696"/>
      <c r="DG45" s="696"/>
      <c r="DH45" s="696"/>
      <c r="DI45" s="696"/>
      <c r="DJ45" s="696"/>
      <c r="DK45" s="697"/>
      <c r="DL45" s="755"/>
      <c r="DM45" s="756"/>
      <c r="DN45" s="756"/>
      <c r="DO45" s="756"/>
      <c r="DP45" s="756"/>
      <c r="DQ45" s="756"/>
      <c r="DR45" s="756"/>
      <c r="DS45" s="756"/>
      <c r="DT45" s="756"/>
      <c r="DU45" s="756"/>
      <c r="DV45" s="757"/>
      <c r="DW45" s="758"/>
      <c r="DX45" s="759"/>
      <c r="DY45" s="759"/>
      <c r="DZ45" s="759"/>
      <c r="EA45" s="759"/>
      <c r="EB45" s="759"/>
      <c r="EC45" s="760"/>
    </row>
    <row r="46" spans="2:133" ht="11.25" customHeight="1" x14ac:dyDescent="0.15">
      <c r="CD46" s="774"/>
      <c r="CE46" s="775"/>
      <c r="CF46" s="657" t="s">
        <v>350</v>
      </c>
      <c r="CG46" s="658"/>
      <c r="CH46" s="658"/>
      <c r="CI46" s="658"/>
      <c r="CJ46" s="658"/>
      <c r="CK46" s="658"/>
      <c r="CL46" s="658"/>
      <c r="CM46" s="658"/>
      <c r="CN46" s="658"/>
      <c r="CO46" s="658"/>
      <c r="CP46" s="658"/>
      <c r="CQ46" s="659"/>
      <c r="CR46" s="660">
        <v>538672</v>
      </c>
      <c r="CS46" s="661"/>
      <c r="CT46" s="661"/>
      <c r="CU46" s="661"/>
      <c r="CV46" s="661"/>
      <c r="CW46" s="661"/>
      <c r="CX46" s="661"/>
      <c r="CY46" s="662"/>
      <c r="CZ46" s="665">
        <v>6.9</v>
      </c>
      <c r="DA46" s="666"/>
      <c r="DB46" s="666"/>
      <c r="DC46" s="761"/>
      <c r="DD46" s="669">
        <v>292939</v>
      </c>
      <c r="DE46" s="661"/>
      <c r="DF46" s="661"/>
      <c r="DG46" s="661"/>
      <c r="DH46" s="661"/>
      <c r="DI46" s="661"/>
      <c r="DJ46" s="661"/>
      <c r="DK46" s="662"/>
      <c r="DL46" s="755"/>
      <c r="DM46" s="756"/>
      <c r="DN46" s="756"/>
      <c r="DO46" s="756"/>
      <c r="DP46" s="756"/>
      <c r="DQ46" s="756"/>
      <c r="DR46" s="756"/>
      <c r="DS46" s="756"/>
      <c r="DT46" s="756"/>
      <c r="DU46" s="756"/>
      <c r="DV46" s="757"/>
      <c r="DW46" s="758"/>
      <c r="DX46" s="759"/>
      <c r="DY46" s="759"/>
      <c r="DZ46" s="759"/>
      <c r="EA46" s="759"/>
      <c r="EB46" s="759"/>
      <c r="EC46" s="760"/>
    </row>
    <row r="47" spans="2:133" ht="11.25" customHeight="1" x14ac:dyDescent="0.15">
      <c r="CD47" s="774"/>
      <c r="CE47" s="775"/>
      <c r="CF47" s="657" t="s">
        <v>351</v>
      </c>
      <c r="CG47" s="658"/>
      <c r="CH47" s="658"/>
      <c r="CI47" s="658"/>
      <c r="CJ47" s="658"/>
      <c r="CK47" s="658"/>
      <c r="CL47" s="658"/>
      <c r="CM47" s="658"/>
      <c r="CN47" s="658"/>
      <c r="CO47" s="658"/>
      <c r="CP47" s="658"/>
      <c r="CQ47" s="659"/>
      <c r="CR47" s="660" t="s">
        <v>227</v>
      </c>
      <c r="CS47" s="696"/>
      <c r="CT47" s="696"/>
      <c r="CU47" s="696"/>
      <c r="CV47" s="696"/>
      <c r="CW47" s="696"/>
      <c r="CX47" s="696"/>
      <c r="CY47" s="697"/>
      <c r="CZ47" s="665" t="s">
        <v>121</v>
      </c>
      <c r="DA47" s="694"/>
      <c r="DB47" s="694"/>
      <c r="DC47" s="698"/>
      <c r="DD47" s="669" t="s">
        <v>227</v>
      </c>
      <c r="DE47" s="696"/>
      <c r="DF47" s="696"/>
      <c r="DG47" s="696"/>
      <c r="DH47" s="696"/>
      <c r="DI47" s="696"/>
      <c r="DJ47" s="696"/>
      <c r="DK47" s="697"/>
      <c r="DL47" s="755"/>
      <c r="DM47" s="756"/>
      <c r="DN47" s="756"/>
      <c r="DO47" s="756"/>
      <c r="DP47" s="756"/>
      <c r="DQ47" s="756"/>
      <c r="DR47" s="756"/>
      <c r="DS47" s="756"/>
      <c r="DT47" s="756"/>
      <c r="DU47" s="756"/>
      <c r="DV47" s="757"/>
      <c r="DW47" s="758"/>
      <c r="DX47" s="759"/>
      <c r="DY47" s="759"/>
      <c r="DZ47" s="759"/>
      <c r="EA47" s="759"/>
      <c r="EB47" s="759"/>
      <c r="EC47" s="760"/>
    </row>
    <row r="48" spans="2:133" x14ac:dyDescent="0.15">
      <c r="CD48" s="776"/>
      <c r="CE48" s="777"/>
      <c r="CF48" s="657" t="s">
        <v>352</v>
      </c>
      <c r="CG48" s="658"/>
      <c r="CH48" s="658"/>
      <c r="CI48" s="658"/>
      <c r="CJ48" s="658"/>
      <c r="CK48" s="658"/>
      <c r="CL48" s="658"/>
      <c r="CM48" s="658"/>
      <c r="CN48" s="658"/>
      <c r="CO48" s="658"/>
      <c r="CP48" s="658"/>
      <c r="CQ48" s="659"/>
      <c r="CR48" s="660" t="s">
        <v>121</v>
      </c>
      <c r="CS48" s="661"/>
      <c r="CT48" s="661"/>
      <c r="CU48" s="661"/>
      <c r="CV48" s="661"/>
      <c r="CW48" s="661"/>
      <c r="CX48" s="661"/>
      <c r="CY48" s="662"/>
      <c r="CZ48" s="665" t="s">
        <v>121</v>
      </c>
      <c r="DA48" s="666"/>
      <c r="DB48" s="666"/>
      <c r="DC48" s="761"/>
      <c r="DD48" s="669" t="s">
        <v>121</v>
      </c>
      <c r="DE48" s="661"/>
      <c r="DF48" s="661"/>
      <c r="DG48" s="661"/>
      <c r="DH48" s="661"/>
      <c r="DI48" s="661"/>
      <c r="DJ48" s="661"/>
      <c r="DK48" s="662"/>
      <c r="DL48" s="755"/>
      <c r="DM48" s="756"/>
      <c r="DN48" s="756"/>
      <c r="DO48" s="756"/>
      <c r="DP48" s="756"/>
      <c r="DQ48" s="756"/>
      <c r="DR48" s="756"/>
      <c r="DS48" s="756"/>
      <c r="DT48" s="756"/>
      <c r="DU48" s="756"/>
      <c r="DV48" s="757"/>
      <c r="DW48" s="758"/>
      <c r="DX48" s="759"/>
      <c r="DY48" s="759"/>
      <c r="DZ48" s="759"/>
      <c r="EA48" s="759"/>
      <c r="EB48" s="759"/>
      <c r="EC48" s="760"/>
    </row>
    <row r="49" spans="82:133" ht="11.25" customHeight="1" x14ac:dyDescent="0.15">
      <c r="CD49" s="705" t="s">
        <v>353</v>
      </c>
      <c r="CE49" s="706"/>
      <c r="CF49" s="706"/>
      <c r="CG49" s="706"/>
      <c r="CH49" s="706"/>
      <c r="CI49" s="706"/>
      <c r="CJ49" s="706"/>
      <c r="CK49" s="706"/>
      <c r="CL49" s="706"/>
      <c r="CM49" s="706"/>
      <c r="CN49" s="706"/>
      <c r="CO49" s="706"/>
      <c r="CP49" s="706"/>
      <c r="CQ49" s="707"/>
      <c r="CR49" s="740">
        <v>7766270</v>
      </c>
      <c r="CS49" s="730"/>
      <c r="CT49" s="730"/>
      <c r="CU49" s="730"/>
      <c r="CV49" s="730"/>
      <c r="CW49" s="730"/>
      <c r="CX49" s="730"/>
      <c r="CY49" s="762"/>
      <c r="CZ49" s="745">
        <v>100</v>
      </c>
      <c r="DA49" s="763"/>
      <c r="DB49" s="763"/>
      <c r="DC49" s="764"/>
      <c r="DD49" s="765">
        <v>5931506</v>
      </c>
      <c r="DE49" s="730"/>
      <c r="DF49" s="730"/>
      <c r="DG49" s="730"/>
      <c r="DH49" s="730"/>
      <c r="DI49" s="730"/>
      <c r="DJ49" s="730"/>
      <c r="DK49" s="762"/>
      <c r="DL49" s="766"/>
      <c r="DM49" s="767"/>
      <c r="DN49" s="767"/>
      <c r="DO49" s="767"/>
      <c r="DP49" s="767"/>
      <c r="DQ49" s="767"/>
      <c r="DR49" s="767"/>
      <c r="DS49" s="767"/>
      <c r="DT49" s="767"/>
      <c r="DU49" s="767"/>
      <c r="DV49" s="768"/>
      <c r="DW49" s="769"/>
      <c r="DX49" s="770"/>
      <c r="DY49" s="770"/>
      <c r="DZ49" s="770"/>
      <c r="EA49" s="770"/>
      <c r="EB49" s="770"/>
      <c r="EC49" s="771"/>
    </row>
    <row r="50" spans="82:133" hidden="1" x14ac:dyDescent="0.15"/>
    <row r="51" spans="82:133" hidden="1" x14ac:dyDescent="0.15"/>
    <row r="52" spans="82:133" hidden="1" x14ac:dyDescent="0.15"/>
    <row r="53" spans="82:133" hidden="1" x14ac:dyDescent="0.15"/>
  </sheetData>
  <sheetProtection algorithmName="SHA-512" hashValue="Jy+Rm58beOls6Z0v7vuLFfg4LZ6I9wEp+GAAXIL4MNDkszSbIZU5ZgpVb6Iya40nOLMIt7Djs0qOQNO/c4D5YA==" saltValue="p/bmZBtaDerdSdPIDW7Ks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7" t="s">
        <v>355</v>
      </c>
      <c r="DK2" s="808"/>
      <c r="DL2" s="808"/>
      <c r="DM2" s="808"/>
      <c r="DN2" s="808"/>
      <c r="DO2" s="809"/>
      <c r="DP2" s="229"/>
      <c r="DQ2" s="807" t="s">
        <v>356</v>
      </c>
      <c r="DR2" s="808"/>
      <c r="DS2" s="808"/>
      <c r="DT2" s="808"/>
      <c r="DU2" s="808"/>
      <c r="DV2" s="808"/>
      <c r="DW2" s="808"/>
      <c r="DX2" s="808"/>
      <c r="DY2" s="808"/>
      <c r="DZ2" s="809"/>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10" t="s">
        <v>357</v>
      </c>
      <c r="B4" s="810"/>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c r="AW4" s="810"/>
      <c r="AX4" s="810"/>
      <c r="AY4" s="810"/>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1" t="s">
        <v>359</v>
      </c>
      <c r="B5" s="802"/>
      <c r="C5" s="802"/>
      <c r="D5" s="802"/>
      <c r="E5" s="802"/>
      <c r="F5" s="802"/>
      <c r="G5" s="802"/>
      <c r="H5" s="802"/>
      <c r="I5" s="802"/>
      <c r="J5" s="802"/>
      <c r="K5" s="802"/>
      <c r="L5" s="802"/>
      <c r="M5" s="802"/>
      <c r="N5" s="802"/>
      <c r="O5" s="802"/>
      <c r="P5" s="803"/>
      <c r="Q5" s="778" t="s">
        <v>360</v>
      </c>
      <c r="R5" s="779"/>
      <c r="S5" s="779"/>
      <c r="T5" s="779"/>
      <c r="U5" s="780"/>
      <c r="V5" s="778" t="s">
        <v>361</v>
      </c>
      <c r="W5" s="779"/>
      <c r="X5" s="779"/>
      <c r="Y5" s="779"/>
      <c r="Z5" s="780"/>
      <c r="AA5" s="778" t="s">
        <v>362</v>
      </c>
      <c r="AB5" s="779"/>
      <c r="AC5" s="779"/>
      <c r="AD5" s="779"/>
      <c r="AE5" s="779"/>
      <c r="AF5" s="811" t="s">
        <v>363</v>
      </c>
      <c r="AG5" s="779"/>
      <c r="AH5" s="779"/>
      <c r="AI5" s="779"/>
      <c r="AJ5" s="790"/>
      <c r="AK5" s="779" t="s">
        <v>364</v>
      </c>
      <c r="AL5" s="779"/>
      <c r="AM5" s="779"/>
      <c r="AN5" s="779"/>
      <c r="AO5" s="780"/>
      <c r="AP5" s="778" t="s">
        <v>365</v>
      </c>
      <c r="AQ5" s="779"/>
      <c r="AR5" s="779"/>
      <c r="AS5" s="779"/>
      <c r="AT5" s="780"/>
      <c r="AU5" s="778" t="s">
        <v>366</v>
      </c>
      <c r="AV5" s="779"/>
      <c r="AW5" s="779"/>
      <c r="AX5" s="779"/>
      <c r="AY5" s="790"/>
      <c r="AZ5" s="236"/>
      <c r="BA5" s="236"/>
      <c r="BB5" s="236"/>
      <c r="BC5" s="236"/>
      <c r="BD5" s="236"/>
      <c r="BE5" s="237"/>
      <c r="BF5" s="237"/>
      <c r="BG5" s="237"/>
      <c r="BH5" s="237"/>
      <c r="BI5" s="237"/>
      <c r="BJ5" s="237"/>
      <c r="BK5" s="237"/>
      <c r="BL5" s="237"/>
      <c r="BM5" s="237"/>
      <c r="BN5" s="237"/>
      <c r="BO5" s="237"/>
      <c r="BP5" s="237"/>
      <c r="BQ5" s="801" t="s">
        <v>367</v>
      </c>
      <c r="BR5" s="802"/>
      <c r="BS5" s="802"/>
      <c r="BT5" s="802"/>
      <c r="BU5" s="802"/>
      <c r="BV5" s="802"/>
      <c r="BW5" s="802"/>
      <c r="BX5" s="802"/>
      <c r="BY5" s="802"/>
      <c r="BZ5" s="802"/>
      <c r="CA5" s="802"/>
      <c r="CB5" s="802"/>
      <c r="CC5" s="802"/>
      <c r="CD5" s="802"/>
      <c r="CE5" s="802"/>
      <c r="CF5" s="802"/>
      <c r="CG5" s="803"/>
      <c r="CH5" s="778" t="s">
        <v>368</v>
      </c>
      <c r="CI5" s="779"/>
      <c r="CJ5" s="779"/>
      <c r="CK5" s="779"/>
      <c r="CL5" s="780"/>
      <c r="CM5" s="778" t="s">
        <v>369</v>
      </c>
      <c r="CN5" s="779"/>
      <c r="CO5" s="779"/>
      <c r="CP5" s="779"/>
      <c r="CQ5" s="780"/>
      <c r="CR5" s="778" t="s">
        <v>370</v>
      </c>
      <c r="CS5" s="779"/>
      <c r="CT5" s="779"/>
      <c r="CU5" s="779"/>
      <c r="CV5" s="780"/>
      <c r="CW5" s="778" t="s">
        <v>371</v>
      </c>
      <c r="CX5" s="779"/>
      <c r="CY5" s="779"/>
      <c r="CZ5" s="779"/>
      <c r="DA5" s="780"/>
      <c r="DB5" s="778" t="s">
        <v>372</v>
      </c>
      <c r="DC5" s="779"/>
      <c r="DD5" s="779"/>
      <c r="DE5" s="779"/>
      <c r="DF5" s="780"/>
      <c r="DG5" s="784" t="s">
        <v>373</v>
      </c>
      <c r="DH5" s="785"/>
      <c r="DI5" s="785"/>
      <c r="DJ5" s="785"/>
      <c r="DK5" s="786"/>
      <c r="DL5" s="784" t="s">
        <v>374</v>
      </c>
      <c r="DM5" s="785"/>
      <c r="DN5" s="785"/>
      <c r="DO5" s="785"/>
      <c r="DP5" s="786"/>
      <c r="DQ5" s="778" t="s">
        <v>375</v>
      </c>
      <c r="DR5" s="779"/>
      <c r="DS5" s="779"/>
      <c r="DT5" s="779"/>
      <c r="DU5" s="780"/>
      <c r="DV5" s="778" t="s">
        <v>366</v>
      </c>
      <c r="DW5" s="779"/>
      <c r="DX5" s="779"/>
      <c r="DY5" s="779"/>
      <c r="DZ5" s="790"/>
      <c r="EA5" s="234"/>
    </row>
    <row r="6" spans="1:131" s="235" customFormat="1" ht="26.25" customHeight="1" thickBot="1" x14ac:dyDescent="0.2">
      <c r="A6" s="804"/>
      <c r="B6" s="805"/>
      <c r="C6" s="805"/>
      <c r="D6" s="805"/>
      <c r="E6" s="805"/>
      <c r="F6" s="805"/>
      <c r="G6" s="805"/>
      <c r="H6" s="805"/>
      <c r="I6" s="805"/>
      <c r="J6" s="805"/>
      <c r="K6" s="805"/>
      <c r="L6" s="805"/>
      <c r="M6" s="805"/>
      <c r="N6" s="805"/>
      <c r="O6" s="805"/>
      <c r="P6" s="806"/>
      <c r="Q6" s="781"/>
      <c r="R6" s="782"/>
      <c r="S6" s="782"/>
      <c r="T6" s="782"/>
      <c r="U6" s="783"/>
      <c r="V6" s="781"/>
      <c r="W6" s="782"/>
      <c r="X6" s="782"/>
      <c r="Y6" s="782"/>
      <c r="Z6" s="783"/>
      <c r="AA6" s="781"/>
      <c r="AB6" s="782"/>
      <c r="AC6" s="782"/>
      <c r="AD6" s="782"/>
      <c r="AE6" s="782"/>
      <c r="AF6" s="812"/>
      <c r="AG6" s="782"/>
      <c r="AH6" s="782"/>
      <c r="AI6" s="782"/>
      <c r="AJ6" s="791"/>
      <c r="AK6" s="782"/>
      <c r="AL6" s="782"/>
      <c r="AM6" s="782"/>
      <c r="AN6" s="782"/>
      <c r="AO6" s="783"/>
      <c r="AP6" s="781"/>
      <c r="AQ6" s="782"/>
      <c r="AR6" s="782"/>
      <c r="AS6" s="782"/>
      <c r="AT6" s="783"/>
      <c r="AU6" s="781"/>
      <c r="AV6" s="782"/>
      <c r="AW6" s="782"/>
      <c r="AX6" s="782"/>
      <c r="AY6" s="791"/>
      <c r="AZ6" s="232"/>
      <c r="BA6" s="232"/>
      <c r="BB6" s="232"/>
      <c r="BC6" s="232"/>
      <c r="BD6" s="232"/>
      <c r="BE6" s="233"/>
      <c r="BF6" s="233"/>
      <c r="BG6" s="233"/>
      <c r="BH6" s="233"/>
      <c r="BI6" s="233"/>
      <c r="BJ6" s="233"/>
      <c r="BK6" s="233"/>
      <c r="BL6" s="233"/>
      <c r="BM6" s="233"/>
      <c r="BN6" s="233"/>
      <c r="BO6" s="233"/>
      <c r="BP6" s="233"/>
      <c r="BQ6" s="804"/>
      <c r="BR6" s="805"/>
      <c r="BS6" s="805"/>
      <c r="BT6" s="805"/>
      <c r="BU6" s="805"/>
      <c r="BV6" s="805"/>
      <c r="BW6" s="805"/>
      <c r="BX6" s="805"/>
      <c r="BY6" s="805"/>
      <c r="BZ6" s="805"/>
      <c r="CA6" s="805"/>
      <c r="CB6" s="805"/>
      <c r="CC6" s="805"/>
      <c r="CD6" s="805"/>
      <c r="CE6" s="805"/>
      <c r="CF6" s="805"/>
      <c r="CG6" s="806"/>
      <c r="CH6" s="781"/>
      <c r="CI6" s="782"/>
      <c r="CJ6" s="782"/>
      <c r="CK6" s="782"/>
      <c r="CL6" s="783"/>
      <c r="CM6" s="781"/>
      <c r="CN6" s="782"/>
      <c r="CO6" s="782"/>
      <c r="CP6" s="782"/>
      <c r="CQ6" s="783"/>
      <c r="CR6" s="781"/>
      <c r="CS6" s="782"/>
      <c r="CT6" s="782"/>
      <c r="CU6" s="782"/>
      <c r="CV6" s="783"/>
      <c r="CW6" s="781"/>
      <c r="CX6" s="782"/>
      <c r="CY6" s="782"/>
      <c r="CZ6" s="782"/>
      <c r="DA6" s="783"/>
      <c r="DB6" s="781"/>
      <c r="DC6" s="782"/>
      <c r="DD6" s="782"/>
      <c r="DE6" s="782"/>
      <c r="DF6" s="783"/>
      <c r="DG6" s="787"/>
      <c r="DH6" s="788"/>
      <c r="DI6" s="788"/>
      <c r="DJ6" s="788"/>
      <c r="DK6" s="789"/>
      <c r="DL6" s="787"/>
      <c r="DM6" s="788"/>
      <c r="DN6" s="788"/>
      <c r="DO6" s="788"/>
      <c r="DP6" s="789"/>
      <c r="DQ6" s="781"/>
      <c r="DR6" s="782"/>
      <c r="DS6" s="782"/>
      <c r="DT6" s="782"/>
      <c r="DU6" s="783"/>
      <c r="DV6" s="781"/>
      <c r="DW6" s="782"/>
      <c r="DX6" s="782"/>
      <c r="DY6" s="782"/>
      <c r="DZ6" s="791"/>
      <c r="EA6" s="234"/>
    </row>
    <row r="7" spans="1:131" s="235" customFormat="1" ht="26.25" customHeight="1" thickTop="1" x14ac:dyDescent="0.15">
      <c r="A7" s="238">
        <v>1</v>
      </c>
      <c r="B7" s="792" t="s">
        <v>376</v>
      </c>
      <c r="C7" s="793"/>
      <c r="D7" s="793"/>
      <c r="E7" s="793"/>
      <c r="F7" s="793"/>
      <c r="G7" s="793"/>
      <c r="H7" s="793"/>
      <c r="I7" s="793"/>
      <c r="J7" s="793"/>
      <c r="K7" s="793"/>
      <c r="L7" s="793"/>
      <c r="M7" s="793"/>
      <c r="N7" s="793"/>
      <c r="O7" s="793"/>
      <c r="P7" s="794"/>
      <c r="Q7" s="795">
        <v>8251</v>
      </c>
      <c r="R7" s="796"/>
      <c r="S7" s="796"/>
      <c r="T7" s="796"/>
      <c r="U7" s="796"/>
      <c r="V7" s="796">
        <v>7752</v>
      </c>
      <c r="W7" s="796"/>
      <c r="X7" s="796"/>
      <c r="Y7" s="796"/>
      <c r="Z7" s="796"/>
      <c r="AA7" s="796">
        <v>499</v>
      </c>
      <c r="AB7" s="796"/>
      <c r="AC7" s="796"/>
      <c r="AD7" s="796"/>
      <c r="AE7" s="797"/>
      <c r="AF7" s="798">
        <v>492</v>
      </c>
      <c r="AG7" s="799"/>
      <c r="AH7" s="799"/>
      <c r="AI7" s="799"/>
      <c r="AJ7" s="800"/>
      <c r="AK7" s="835">
        <v>337</v>
      </c>
      <c r="AL7" s="836"/>
      <c r="AM7" s="836"/>
      <c r="AN7" s="836"/>
      <c r="AO7" s="836"/>
      <c r="AP7" s="836">
        <v>7117</v>
      </c>
      <c r="AQ7" s="836"/>
      <c r="AR7" s="836"/>
      <c r="AS7" s="836"/>
      <c r="AT7" s="836"/>
      <c r="AU7" s="837"/>
      <c r="AV7" s="837"/>
      <c r="AW7" s="837"/>
      <c r="AX7" s="837"/>
      <c r="AY7" s="838"/>
      <c r="AZ7" s="232"/>
      <c r="BA7" s="232"/>
      <c r="BB7" s="232"/>
      <c r="BC7" s="232"/>
      <c r="BD7" s="232"/>
      <c r="BE7" s="233"/>
      <c r="BF7" s="233"/>
      <c r="BG7" s="233"/>
      <c r="BH7" s="233"/>
      <c r="BI7" s="233"/>
      <c r="BJ7" s="233"/>
      <c r="BK7" s="233"/>
      <c r="BL7" s="233"/>
      <c r="BM7" s="233"/>
      <c r="BN7" s="233"/>
      <c r="BO7" s="233"/>
      <c r="BP7" s="233"/>
      <c r="BQ7" s="239">
        <v>1</v>
      </c>
      <c r="BR7" s="240"/>
      <c r="BS7" s="839" t="s">
        <v>581</v>
      </c>
      <c r="BT7" s="840"/>
      <c r="BU7" s="840"/>
      <c r="BV7" s="840"/>
      <c r="BW7" s="840"/>
      <c r="BX7" s="840"/>
      <c r="BY7" s="840"/>
      <c r="BZ7" s="840"/>
      <c r="CA7" s="840"/>
      <c r="CB7" s="840"/>
      <c r="CC7" s="840"/>
      <c r="CD7" s="840"/>
      <c r="CE7" s="840"/>
      <c r="CF7" s="840"/>
      <c r="CG7" s="841"/>
      <c r="CH7" s="832" t="s">
        <v>583</v>
      </c>
      <c r="CI7" s="833"/>
      <c r="CJ7" s="833"/>
      <c r="CK7" s="833"/>
      <c r="CL7" s="834"/>
      <c r="CM7" s="832">
        <v>61</v>
      </c>
      <c r="CN7" s="833"/>
      <c r="CO7" s="833"/>
      <c r="CP7" s="833"/>
      <c r="CQ7" s="834"/>
      <c r="CR7" s="832">
        <v>50</v>
      </c>
      <c r="CS7" s="833"/>
      <c r="CT7" s="833"/>
      <c r="CU7" s="833"/>
      <c r="CV7" s="834"/>
      <c r="CW7" s="832" t="s">
        <v>586</v>
      </c>
      <c r="CX7" s="833"/>
      <c r="CY7" s="833"/>
      <c r="CZ7" s="833"/>
      <c r="DA7" s="834"/>
      <c r="DB7" s="832" t="s">
        <v>584</v>
      </c>
      <c r="DC7" s="833"/>
      <c r="DD7" s="833"/>
      <c r="DE7" s="833"/>
      <c r="DF7" s="834"/>
      <c r="DG7" s="832" t="s">
        <v>587</v>
      </c>
      <c r="DH7" s="833"/>
      <c r="DI7" s="833"/>
      <c r="DJ7" s="833"/>
      <c r="DK7" s="834"/>
      <c r="DL7" s="832" t="s">
        <v>584</v>
      </c>
      <c r="DM7" s="833"/>
      <c r="DN7" s="833"/>
      <c r="DO7" s="833"/>
      <c r="DP7" s="834"/>
      <c r="DQ7" s="832" t="s">
        <v>584</v>
      </c>
      <c r="DR7" s="833"/>
      <c r="DS7" s="833"/>
      <c r="DT7" s="833"/>
      <c r="DU7" s="834"/>
      <c r="DV7" s="813"/>
      <c r="DW7" s="814"/>
      <c r="DX7" s="814"/>
      <c r="DY7" s="814"/>
      <c r="DZ7" s="815"/>
      <c r="EA7" s="234"/>
    </row>
    <row r="8" spans="1:131" s="235" customFormat="1" ht="26.25" customHeight="1" x14ac:dyDescent="0.15">
      <c r="A8" s="241">
        <v>2</v>
      </c>
      <c r="B8" s="816"/>
      <c r="C8" s="817"/>
      <c r="D8" s="817"/>
      <c r="E8" s="817"/>
      <c r="F8" s="817"/>
      <c r="G8" s="817"/>
      <c r="H8" s="817"/>
      <c r="I8" s="817"/>
      <c r="J8" s="817"/>
      <c r="K8" s="817"/>
      <c r="L8" s="817"/>
      <c r="M8" s="817"/>
      <c r="N8" s="817"/>
      <c r="O8" s="817"/>
      <c r="P8" s="818"/>
      <c r="Q8" s="819"/>
      <c r="R8" s="820"/>
      <c r="S8" s="820"/>
      <c r="T8" s="820"/>
      <c r="U8" s="820"/>
      <c r="V8" s="820"/>
      <c r="W8" s="820"/>
      <c r="X8" s="820"/>
      <c r="Y8" s="820"/>
      <c r="Z8" s="820"/>
      <c r="AA8" s="820"/>
      <c r="AB8" s="820"/>
      <c r="AC8" s="820"/>
      <c r="AD8" s="820"/>
      <c r="AE8" s="821"/>
      <c r="AF8" s="822"/>
      <c r="AG8" s="823"/>
      <c r="AH8" s="823"/>
      <c r="AI8" s="823"/>
      <c r="AJ8" s="824"/>
      <c r="AK8" s="825"/>
      <c r="AL8" s="826"/>
      <c r="AM8" s="826"/>
      <c r="AN8" s="826"/>
      <c r="AO8" s="826"/>
      <c r="AP8" s="826"/>
      <c r="AQ8" s="826"/>
      <c r="AR8" s="826"/>
      <c r="AS8" s="826"/>
      <c r="AT8" s="826"/>
      <c r="AU8" s="827"/>
      <c r="AV8" s="827"/>
      <c r="AW8" s="827"/>
      <c r="AX8" s="827"/>
      <c r="AY8" s="828"/>
      <c r="AZ8" s="232"/>
      <c r="BA8" s="232"/>
      <c r="BB8" s="232"/>
      <c r="BC8" s="232"/>
      <c r="BD8" s="232"/>
      <c r="BE8" s="233"/>
      <c r="BF8" s="233"/>
      <c r="BG8" s="233"/>
      <c r="BH8" s="233"/>
      <c r="BI8" s="233"/>
      <c r="BJ8" s="233"/>
      <c r="BK8" s="233"/>
      <c r="BL8" s="233"/>
      <c r="BM8" s="233"/>
      <c r="BN8" s="233"/>
      <c r="BO8" s="233"/>
      <c r="BP8" s="233"/>
      <c r="BQ8" s="242">
        <v>2</v>
      </c>
      <c r="BR8" s="243"/>
      <c r="BS8" s="829" t="s">
        <v>582</v>
      </c>
      <c r="BT8" s="830"/>
      <c r="BU8" s="830"/>
      <c r="BV8" s="830"/>
      <c r="BW8" s="830"/>
      <c r="BX8" s="830"/>
      <c r="BY8" s="830"/>
      <c r="BZ8" s="830"/>
      <c r="CA8" s="830"/>
      <c r="CB8" s="830"/>
      <c r="CC8" s="830"/>
      <c r="CD8" s="830"/>
      <c r="CE8" s="830"/>
      <c r="CF8" s="830"/>
      <c r="CG8" s="831"/>
      <c r="CH8" s="842">
        <v>0</v>
      </c>
      <c r="CI8" s="843"/>
      <c r="CJ8" s="843"/>
      <c r="CK8" s="843"/>
      <c r="CL8" s="844"/>
      <c r="CM8" s="842">
        <v>22</v>
      </c>
      <c r="CN8" s="843"/>
      <c r="CO8" s="843"/>
      <c r="CP8" s="843"/>
      <c r="CQ8" s="844"/>
      <c r="CR8" s="842">
        <v>5</v>
      </c>
      <c r="CS8" s="843"/>
      <c r="CT8" s="843"/>
      <c r="CU8" s="843"/>
      <c r="CV8" s="844"/>
      <c r="CW8" s="842" t="s">
        <v>585</v>
      </c>
      <c r="CX8" s="843"/>
      <c r="CY8" s="843"/>
      <c r="CZ8" s="843"/>
      <c r="DA8" s="844"/>
      <c r="DB8" s="842" t="s">
        <v>584</v>
      </c>
      <c r="DC8" s="843"/>
      <c r="DD8" s="843"/>
      <c r="DE8" s="843"/>
      <c r="DF8" s="844"/>
      <c r="DG8" s="842" t="s">
        <v>587</v>
      </c>
      <c r="DH8" s="843"/>
      <c r="DI8" s="843"/>
      <c r="DJ8" s="843"/>
      <c r="DK8" s="844"/>
      <c r="DL8" s="842" t="s">
        <v>587</v>
      </c>
      <c r="DM8" s="843"/>
      <c r="DN8" s="843"/>
      <c r="DO8" s="843"/>
      <c r="DP8" s="844"/>
      <c r="DQ8" s="842" t="s">
        <v>587</v>
      </c>
      <c r="DR8" s="843"/>
      <c r="DS8" s="843"/>
      <c r="DT8" s="843"/>
      <c r="DU8" s="844"/>
      <c r="DV8" s="845"/>
      <c r="DW8" s="846"/>
      <c r="DX8" s="846"/>
      <c r="DY8" s="846"/>
      <c r="DZ8" s="847"/>
      <c r="EA8" s="234"/>
    </row>
    <row r="9" spans="1:131" s="235" customFormat="1" ht="26.25" customHeight="1" x14ac:dyDescent="0.15">
      <c r="A9" s="241">
        <v>3</v>
      </c>
      <c r="B9" s="816"/>
      <c r="C9" s="817"/>
      <c r="D9" s="817"/>
      <c r="E9" s="817"/>
      <c r="F9" s="817"/>
      <c r="G9" s="817"/>
      <c r="H9" s="817"/>
      <c r="I9" s="817"/>
      <c r="J9" s="817"/>
      <c r="K9" s="817"/>
      <c r="L9" s="817"/>
      <c r="M9" s="817"/>
      <c r="N9" s="817"/>
      <c r="O9" s="817"/>
      <c r="P9" s="818"/>
      <c r="Q9" s="819"/>
      <c r="R9" s="820"/>
      <c r="S9" s="820"/>
      <c r="T9" s="820"/>
      <c r="U9" s="820"/>
      <c r="V9" s="820"/>
      <c r="W9" s="820"/>
      <c r="X9" s="820"/>
      <c r="Y9" s="820"/>
      <c r="Z9" s="820"/>
      <c r="AA9" s="820"/>
      <c r="AB9" s="820"/>
      <c r="AC9" s="820"/>
      <c r="AD9" s="820"/>
      <c r="AE9" s="821"/>
      <c r="AF9" s="822"/>
      <c r="AG9" s="823"/>
      <c r="AH9" s="823"/>
      <c r="AI9" s="823"/>
      <c r="AJ9" s="824"/>
      <c r="AK9" s="825"/>
      <c r="AL9" s="826"/>
      <c r="AM9" s="826"/>
      <c r="AN9" s="826"/>
      <c r="AO9" s="826"/>
      <c r="AP9" s="826"/>
      <c r="AQ9" s="826"/>
      <c r="AR9" s="826"/>
      <c r="AS9" s="826"/>
      <c r="AT9" s="826"/>
      <c r="AU9" s="827"/>
      <c r="AV9" s="827"/>
      <c r="AW9" s="827"/>
      <c r="AX9" s="827"/>
      <c r="AY9" s="828"/>
      <c r="AZ9" s="232"/>
      <c r="BA9" s="232"/>
      <c r="BB9" s="232"/>
      <c r="BC9" s="232"/>
      <c r="BD9" s="232"/>
      <c r="BE9" s="233"/>
      <c r="BF9" s="233"/>
      <c r="BG9" s="233"/>
      <c r="BH9" s="233"/>
      <c r="BI9" s="233"/>
      <c r="BJ9" s="233"/>
      <c r="BK9" s="233"/>
      <c r="BL9" s="233"/>
      <c r="BM9" s="233"/>
      <c r="BN9" s="233"/>
      <c r="BO9" s="233"/>
      <c r="BP9" s="233"/>
      <c r="BQ9" s="242">
        <v>3</v>
      </c>
      <c r="BR9" s="243"/>
      <c r="BS9" s="829"/>
      <c r="BT9" s="830"/>
      <c r="BU9" s="830"/>
      <c r="BV9" s="830"/>
      <c r="BW9" s="830"/>
      <c r="BX9" s="830"/>
      <c r="BY9" s="830"/>
      <c r="BZ9" s="830"/>
      <c r="CA9" s="830"/>
      <c r="CB9" s="830"/>
      <c r="CC9" s="830"/>
      <c r="CD9" s="830"/>
      <c r="CE9" s="830"/>
      <c r="CF9" s="830"/>
      <c r="CG9" s="831"/>
      <c r="CH9" s="842"/>
      <c r="CI9" s="843"/>
      <c r="CJ9" s="843"/>
      <c r="CK9" s="843"/>
      <c r="CL9" s="844"/>
      <c r="CM9" s="842"/>
      <c r="CN9" s="843"/>
      <c r="CO9" s="843"/>
      <c r="CP9" s="843"/>
      <c r="CQ9" s="844"/>
      <c r="CR9" s="842"/>
      <c r="CS9" s="843"/>
      <c r="CT9" s="843"/>
      <c r="CU9" s="843"/>
      <c r="CV9" s="844"/>
      <c r="CW9" s="842"/>
      <c r="CX9" s="843"/>
      <c r="CY9" s="843"/>
      <c r="CZ9" s="843"/>
      <c r="DA9" s="844"/>
      <c r="DB9" s="842"/>
      <c r="DC9" s="843"/>
      <c r="DD9" s="843"/>
      <c r="DE9" s="843"/>
      <c r="DF9" s="844"/>
      <c r="DG9" s="842"/>
      <c r="DH9" s="843"/>
      <c r="DI9" s="843"/>
      <c r="DJ9" s="843"/>
      <c r="DK9" s="844"/>
      <c r="DL9" s="842"/>
      <c r="DM9" s="843"/>
      <c r="DN9" s="843"/>
      <c r="DO9" s="843"/>
      <c r="DP9" s="844"/>
      <c r="DQ9" s="842"/>
      <c r="DR9" s="843"/>
      <c r="DS9" s="843"/>
      <c r="DT9" s="843"/>
      <c r="DU9" s="844"/>
      <c r="DV9" s="845"/>
      <c r="DW9" s="846"/>
      <c r="DX9" s="846"/>
      <c r="DY9" s="846"/>
      <c r="DZ9" s="847"/>
      <c r="EA9" s="234"/>
    </row>
    <row r="10" spans="1:131" s="235" customFormat="1" ht="26.25" customHeight="1" x14ac:dyDescent="0.15">
      <c r="A10" s="241">
        <v>4</v>
      </c>
      <c r="B10" s="816"/>
      <c r="C10" s="817"/>
      <c r="D10" s="817"/>
      <c r="E10" s="817"/>
      <c r="F10" s="817"/>
      <c r="G10" s="817"/>
      <c r="H10" s="817"/>
      <c r="I10" s="817"/>
      <c r="J10" s="817"/>
      <c r="K10" s="817"/>
      <c r="L10" s="817"/>
      <c r="M10" s="817"/>
      <c r="N10" s="817"/>
      <c r="O10" s="817"/>
      <c r="P10" s="818"/>
      <c r="Q10" s="819"/>
      <c r="R10" s="820"/>
      <c r="S10" s="820"/>
      <c r="T10" s="820"/>
      <c r="U10" s="820"/>
      <c r="V10" s="820"/>
      <c r="W10" s="820"/>
      <c r="X10" s="820"/>
      <c r="Y10" s="820"/>
      <c r="Z10" s="820"/>
      <c r="AA10" s="820"/>
      <c r="AB10" s="820"/>
      <c r="AC10" s="820"/>
      <c r="AD10" s="820"/>
      <c r="AE10" s="821"/>
      <c r="AF10" s="822"/>
      <c r="AG10" s="823"/>
      <c r="AH10" s="823"/>
      <c r="AI10" s="823"/>
      <c r="AJ10" s="824"/>
      <c r="AK10" s="825"/>
      <c r="AL10" s="826"/>
      <c r="AM10" s="826"/>
      <c r="AN10" s="826"/>
      <c r="AO10" s="826"/>
      <c r="AP10" s="826"/>
      <c r="AQ10" s="826"/>
      <c r="AR10" s="826"/>
      <c r="AS10" s="826"/>
      <c r="AT10" s="826"/>
      <c r="AU10" s="827"/>
      <c r="AV10" s="827"/>
      <c r="AW10" s="827"/>
      <c r="AX10" s="827"/>
      <c r="AY10" s="828"/>
      <c r="AZ10" s="232"/>
      <c r="BA10" s="232"/>
      <c r="BB10" s="232"/>
      <c r="BC10" s="232"/>
      <c r="BD10" s="232"/>
      <c r="BE10" s="233"/>
      <c r="BF10" s="233"/>
      <c r="BG10" s="233"/>
      <c r="BH10" s="233"/>
      <c r="BI10" s="233"/>
      <c r="BJ10" s="233"/>
      <c r="BK10" s="233"/>
      <c r="BL10" s="233"/>
      <c r="BM10" s="233"/>
      <c r="BN10" s="233"/>
      <c r="BO10" s="233"/>
      <c r="BP10" s="233"/>
      <c r="BQ10" s="242">
        <v>4</v>
      </c>
      <c r="BR10" s="243"/>
      <c r="BS10" s="829"/>
      <c r="BT10" s="830"/>
      <c r="BU10" s="830"/>
      <c r="BV10" s="830"/>
      <c r="BW10" s="830"/>
      <c r="BX10" s="830"/>
      <c r="BY10" s="830"/>
      <c r="BZ10" s="830"/>
      <c r="CA10" s="830"/>
      <c r="CB10" s="830"/>
      <c r="CC10" s="830"/>
      <c r="CD10" s="830"/>
      <c r="CE10" s="830"/>
      <c r="CF10" s="830"/>
      <c r="CG10" s="831"/>
      <c r="CH10" s="842"/>
      <c r="CI10" s="843"/>
      <c r="CJ10" s="843"/>
      <c r="CK10" s="843"/>
      <c r="CL10" s="844"/>
      <c r="CM10" s="842"/>
      <c r="CN10" s="843"/>
      <c r="CO10" s="843"/>
      <c r="CP10" s="843"/>
      <c r="CQ10" s="844"/>
      <c r="CR10" s="842"/>
      <c r="CS10" s="843"/>
      <c r="CT10" s="843"/>
      <c r="CU10" s="843"/>
      <c r="CV10" s="844"/>
      <c r="CW10" s="842"/>
      <c r="CX10" s="843"/>
      <c r="CY10" s="843"/>
      <c r="CZ10" s="843"/>
      <c r="DA10" s="844"/>
      <c r="DB10" s="842"/>
      <c r="DC10" s="843"/>
      <c r="DD10" s="843"/>
      <c r="DE10" s="843"/>
      <c r="DF10" s="844"/>
      <c r="DG10" s="842"/>
      <c r="DH10" s="843"/>
      <c r="DI10" s="843"/>
      <c r="DJ10" s="843"/>
      <c r="DK10" s="844"/>
      <c r="DL10" s="842"/>
      <c r="DM10" s="843"/>
      <c r="DN10" s="843"/>
      <c r="DO10" s="843"/>
      <c r="DP10" s="844"/>
      <c r="DQ10" s="842"/>
      <c r="DR10" s="843"/>
      <c r="DS10" s="843"/>
      <c r="DT10" s="843"/>
      <c r="DU10" s="844"/>
      <c r="DV10" s="845"/>
      <c r="DW10" s="846"/>
      <c r="DX10" s="846"/>
      <c r="DY10" s="846"/>
      <c r="DZ10" s="847"/>
      <c r="EA10" s="234"/>
    </row>
    <row r="11" spans="1:131" s="235" customFormat="1" ht="26.25" customHeight="1" x14ac:dyDescent="0.15">
      <c r="A11" s="241">
        <v>5</v>
      </c>
      <c r="B11" s="816"/>
      <c r="C11" s="817"/>
      <c r="D11" s="817"/>
      <c r="E11" s="817"/>
      <c r="F11" s="817"/>
      <c r="G11" s="817"/>
      <c r="H11" s="817"/>
      <c r="I11" s="817"/>
      <c r="J11" s="817"/>
      <c r="K11" s="817"/>
      <c r="L11" s="817"/>
      <c r="M11" s="817"/>
      <c r="N11" s="817"/>
      <c r="O11" s="817"/>
      <c r="P11" s="818"/>
      <c r="Q11" s="819"/>
      <c r="R11" s="820"/>
      <c r="S11" s="820"/>
      <c r="T11" s="820"/>
      <c r="U11" s="820"/>
      <c r="V11" s="820"/>
      <c r="W11" s="820"/>
      <c r="X11" s="820"/>
      <c r="Y11" s="820"/>
      <c r="Z11" s="820"/>
      <c r="AA11" s="820"/>
      <c r="AB11" s="820"/>
      <c r="AC11" s="820"/>
      <c r="AD11" s="820"/>
      <c r="AE11" s="821"/>
      <c r="AF11" s="822"/>
      <c r="AG11" s="823"/>
      <c r="AH11" s="823"/>
      <c r="AI11" s="823"/>
      <c r="AJ11" s="824"/>
      <c r="AK11" s="825"/>
      <c r="AL11" s="826"/>
      <c r="AM11" s="826"/>
      <c r="AN11" s="826"/>
      <c r="AO11" s="826"/>
      <c r="AP11" s="826"/>
      <c r="AQ11" s="826"/>
      <c r="AR11" s="826"/>
      <c r="AS11" s="826"/>
      <c r="AT11" s="826"/>
      <c r="AU11" s="827"/>
      <c r="AV11" s="827"/>
      <c r="AW11" s="827"/>
      <c r="AX11" s="827"/>
      <c r="AY11" s="828"/>
      <c r="AZ11" s="232"/>
      <c r="BA11" s="232"/>
      <c r="BB11" s="232"/>
      <c r="BC11" s="232"/>
      <c r="BD11" s="232"/>
      <c r="BE11" s="233"/>
      <c r="BF11" s="233"/>
      <c r="BG11" s="233"/>
      <c r="BH11" s="233"/>
      <c r="BI11" s="233"/>
      <c r="BJ11" s="233"/>
      <c r="BK11" s="233"/>
      <c r="BL11" s="233"/>
      <c r="BM11" s="233"/>
      <c r="BN11" s="233"/>
      <c r="BO11" s="233"/>
      <c r="BP11" s="233"/>
      <c r="BQ11" s="242">
        <v>5</v>
      </c>
      <c r="BR11" s="243"/>
      <c r="BS11" s="829"/>
      <c r="BT11" s="830"/>
      <c r="BU11" s="830"/>
      <c r="BV11" s="830"/>
      <c r="BW11" s="830"/>
      <c r="BX11" s="830"/>
      <c r="BY11" s="830"/>
      <c r="BZ11" s="830"/>
      <c r="CA11" s="830"/>
      <c r="CB11" s="830"/>
      <c r="CC11" s="830"/>
      <c r="CD11" s="830"/>
      <c r="CE11" s="830"/>
      <c r="CF11" s="830"/>
      <c r="CG11" s="83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45"/>
      <c r="DW11" s="846"/>
      <c r="DX11" s="846"/>
      <c r="DY11" s="846"/>
      <c r="DZ11" s="847"/>
      <c r="EA11" s="234"/>
    </row>
    <row r="12" spans="1:131" s="235" customFormat="1" ht="26.25" customHeight="1" x14ac:dyDescent="0.15">
      <c r="A12" s="241">
        <v>6</v>
      </c>
      <c r="B12" s="816"/>
      <c r="C12" s="817"/>
      <c r="D12" s="817"/>
      <c r="E12" s="817"/>
      <c r="F12" s="817"/>
      <c r="G12" s="817"/>
      <c r="H12" s="817"/>
      <c r="I12" s="817"/>
      <c r="J12" s="817"/>
      <c r="K12" s="817"/>
      <c r="L12" s="817"/>
      <c r="M12" s="817"/>
      <c r="N12" s="817"/>
      <c r="O12" s="817"/>
      <c r="P12" s="818"/>
      <c r="Q12" s="819"/>
      <c r="R12" s="820"/>
      <c r="S12" s="820"/>
      <c r="T12" s="820"/>
      <c r="U12" s="820"/>
      <c r="V12" s="820"/>
      <c r="W12" s="820"/>
      <c r="X12" s="820"/>
      <c r="Y12" s="820"/>
      <c r="Z12" s="820"/>
      <c r="AA12" s="820"/>
      <c r="AB12" s="820"/>
      <c r="AC12" s="820"/>
      <c r="AD12" s="820"/>
      <c r="AE12" s="821"/>
      <c r="AF12" s="822"/>
      <c r="AG12" s="823"/>
      <c r="AH12" s="823"/>
      <c r="AI12" s="823"/>
      <c r="AJ12" s="824"/>
      <c r="AK12" s="825"/>
      <c r="AL12" s="826"/>
      <c r="AM12" s="826"/>
      <c r="AN12" s="826"/>
      <c r="AO12" s="826"/>
      <c r="AP12" s="826"/>
      <c r="AQ12" s="826"/>
      <c r="AR12" s="826"/>
      <c r="AS12" s="826"/>
      <c r="AT12" s="826"/>
      <c r="AU12" s="827"/>
      <c r="AV12" s="827"/>
      <c r="AW12" s="827"/>
      <c r="AX12" s="827"/>
      <c r="AY12" s="828"/>
      <c r="AZ12" s="232"/>
      <c r="BA12" s="232"/>
      <c r="BB12" s="232"/>
      <c r="BC12" s="232"/>
      <c r="BD12" s="232"/>
      <c r="BE12" s="233"/>
      <c r="BF12" s="233"/>
      <c r="BG12" s="233"/>
      <c r="BH12" s="233"/>
      <c r="BI12" s="233"/>
      <c r="BJ12" s="233"/>
      <c r="BK12" s="233"/>
      <c r="BL12" s="233"/>
      <c r="BM12" s="233"/>
      <c r="BN12" s="233"/>
      <c r="BO12" s="233"/>
      <c r="BP12" s="233"/>
      <c r="BQ12" s="242">
        <v>6</v>
      </c>
      <c r="BR12" s="243"/>
      <c r="BS12" s="829"/>
      <c r="BT12" s="830"/>
      <c r="BU12" s="830"/>
      <c r="BV12" s="830"/>
      <c r="BW12" s="830"/>
      <c r="BX12" s="830"/>
      <c r="BY12" s="830"/>
      <c r="BZ12" s="830"/>
      <c r="CA12" s="830"/>
      <c r="CB12" s="830"/>
      <c r="CC12" s="830"/>
      <c r="CD12" s="830"/>
      <c r="CE12" s="830"/>
      <c r="CF12" s="830"/>
      <c r="CG12" s="83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45"/>
      <c r="DW12" s="846"/>
      <c r="DX12" s="846"/>
      <c r="DY12" s="846"/>
      <c r="DZ12" s="847"/>
      <c r="EA12" s="234"/>
    </row>
    <row r="13" spans="1:131" s="235" customFormat="1" ht="26.25" customHeight="1" x14ac:dyDescent="0.15">
      <c r="A13" s="241">
        <v>7</v>
      </c>
      <c r="B13" s="816"/>
      <c r="C13" s="817"/>
      <c r="D13" s="817"/>
      <c r="E13" s="817"/>
      <c r="F13" s="817"/>
      <c r="G13" s="817"/>
      <c r="H13" s="817"/>
      <c r="I13" s="817"/>
      <c r="J13" s="817"/>
      <c r="K13" s="817"/>
      <c r="L13" s="817"/>
      <c r="M13" s="817"/>
      <c r="N13" s="817"/>
      <c r="O13" s="817"/>
      <c r="P13" s="818"/>
      <c r="Q13" s="819"/>
      <c r="R13" s="820"/>
      <c r="S13" s="820"/>
      <c r="T13" s="820"/>
      <c r="U13" s="820"/>
      <c r="V13" s="820"/>
      <c r="W13" s="820"/>
      <c r="X13" s="820"/>
      <c r="Y13" s="820"/>
      <c r="Z13" s="820"/>
      <c r="AA13" s="820"/>
      <c r="AB13" s="820"/>
      <c r="AC13" s="820"/>
      <c r="AD13" s="820"/>
      <c r="AE13" s="821"/>
      <c r="AF13" s="822"/>
      <c r="AG13" s="823"/>
      <c r="AH13" s="823"/>
      <c r="AI13" s="823"/>
      <c r="AJ13" s="824"/>
      <c r="AK13" s="825"/>
      <c r="AL13" s="826"/>
      <c r="AM13" s="826"/>
      <c r="AN13" s="826"/>
      <c r="AO13" s="826"/>
      <c r="AP13" s="826"/>
      <c r="AQ13" s="826"/>
      <c r="AR13" s="826"/>
      <c r="AS13" s="826"/>
      <c r="AT13" s="826"/>
      <c r="AU13" s="827"/>
      <c r="AV13" s="827"/>
      <c r="AW13" s="827"/>
      <c r="AX13" s="827"/>
      <c r="AY13" s="828"/>
      <c r="AZ13" s="232"/>
      <c r="BA13" s="232"/>
      <c r="BB13" s="232"/>
      <c r="BC13" s="232"/>
      <c r="BD13" s="232"/>
      <c r="BE13" s="233"/>
      <c r="BF13" s="233"/>
      <c r="BG13" s="233"/>
      <c r="BH13" s="233"/>
      <c r="BI13" s="233"/>
      <c r="BJ13" s="233"/>
      <c r="BK13" s="233"/>
      <c r="BL13" s="233"/>
      <c r="BM13" s="233"/>
      <c r="BN13" s="233"/>
      <c r="BO13" s="233"/>
      <c r="BP13" s="233"/>
      <c r="BQ13" s="242">
        <v>7</v>
      </c>
      <c r="BR13" s="243"/>
      <c r="BS13" s="829"/>
      <c r="BT13" s="830"/>
      <c r="BU13" s="830"/>
      <c r="BV13" s="830"/>
      <c r="BW13" s="830"/>
      <c r="BX13" s="830"/>
      <c r="BY13" s="830"/>
      <c r="BZ13" s="830"/>
      <c r="CA13" s="830"/>
      <c r="CB13" s="830"/>
      <c r="CC13" s="830"/>
      <c r="CD13" s="830"/>
      <c r="CE13" s="830"/>
      <c r="CF13" s="830"/>
      <c r="CG13" s="83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45"/>
      <c r="DW13" s="846"/>
      <c r="DX13" s="846"/>
      <c r="DY13" s="846"/>
      <c r="DZ13" s="847"/>
      <c r="EA13" s="234"/>
    </row>
    <row r="14" spans="1:131" s="235" customFormat="1" ht="26.25" customHeight="1" x14ac:dyDescent="0.15">
      <c r="A14" s="241">
        <v>8</v>
      </c>
      <c r="B14" s="816"/>
      <c r="C14" s="817"/>
      <c r="D14" s="817"/>
      <c r="E14" s="817"/>
      <c r="F14" s="817"/>
      <c r="G14" s="817"/>
      <c r="H14" s="817"/>
      <c r="I14" s="817"/>
      <c r="J14" s="817"/>
      <c r="K14" s="817"/>
      <c r="L14" s="817"/>
      <c r="M14" s="817"/>
      <c r="N14" s="817"/>
      <c r="O14" s="817"/>
      <c r="P14" s="818"/>
      <c r="Q14" s="819"/>
      <c r="R14" s="820"/>
      <c r="S14" s="820"/>
      <c r="T14" s="820"/>
      <c r="U14" s="820"/>
      <c r="V14" s="820"/>
      <c r="W14" s="820"/>
      <c r="X14" s="820"/>
      <c r="Y14" s="820"/>
      <c r="Z14" s="820"/>
      <c r="AA14" s="820"/>
      <c r="AB14" s="820"/>
      <c r="AC14" s="820"/>
      <c r="AD14" s="820"/>
      <c r="AE14" s="821"/>
      <c r="AF14" s="822"/>
      <c r="AG14" s="823"/>
      <c r="AH14" s="823"/>
      <c r="AI14" s="823"/>
      <c r="AJ14" s="824"/>
      <c r="AK14" s="825"/>
      <c r="AL14" s="826"/>
      <c r="AM14" s="826"/>
      <c r="AN14" s="826"/>
      <c r="AO14" s="826"/>
      <c r="AP14" s="826"/>
      <c r="AQ14" s="826"/>
      <c r="AR14" s="826"/>
      <c r="AS14" s="826"/>
      <c r="AT14" s="826"/>
      <c r="AU14" s="827"/>
      <c r="AV14" s="827"/>
      <c r="AW14" s="827"/>
      <c r="AX14" s="827"/>
      <c r="AY14" s="828"/>
      <c r="AZ14" s="232"/>
      <c r="BA14" s="232"/>
      <c r="BB14" s="232"/>
      <c r="BC14" s="232"/>
      <c r="BD14" s="232"/>
      <c r="BE14" s="233"/>
      <c r="BF14" s="233"/>
      <c r="BG14" s="233"/>
      <c r="BH14" s="233"/>
      <c r="BI14" s="233"/>
      <c r="BJ14" s="233"/>
      <c r="BK14" s="233"/>
      <c r="BL14" s="233"/>
      <c r="BM14" s="233"/>
      <c r="BN14" s="233"/>
      <c r="BO14" s="233"/>
      <c r="BP14" s="233"/>
      <c r="BQ14" s="242">
        <v>8</v>
      </c>
      <c r="BR14" s="243"/>
      <c r="BS14" s="829"/>
      <c r="BT14" s="830"/>
      <c r="BU14" s="830"/>
      <c r="BV14" s="830"/>
      <c r="BW14" s="830"/>
      <c r="BX14" s="830"/>
      <c r="BY14" s="830"/>
      <c r="BZ14" s="830"/>
      <c r="CA14" s="830"/>
      <c r="CB14" s="830"/>
      <c r="CC14" s="830"/>
      <c r="CD14" s="830"/>
      <c r="CE14" s="830"/>
      <c r="CF14" s="830"/>
      <c r="CG14" s="83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45"/>
      <c r="DW14" s="846"/>
      <c r="DX14" s="846"/>
      <c r="DY14" s="846"/>
      <c r="DZ14" s="847"/>
      <c r="EA14" s="234"/>
    </row>
    <row r="15" spans="1:131" s="235" customFormat="1" ht="26.25" customHeight="1" x14ac:dyDescent="0.15">
      <c r="A15" s="241">
        <v>9</v>
      </c>
      <c r="B15" s="816"/>
      <c r="C15" s="817"/>
      <c r="D15" s="817"/>
      <c r="E15" s="817"/>
      <c r="F15" s="817"/>
      <c r="G15" s="817"/>
      <c r="H15" s="817"/>
      <c r="I15" s="817"/>
      <c r="J15" s="817"/>
      <c r="K15" s="817"/>
      <c r="L15" s="817"/>
      <c r="M15" s="817"/>
      <c r="N15" s="817"/>
      <c r="O15" s="817"/>
      <c r="P15" s="818"/>
      <c r="Q15" s="819"/>
      <c r="R15" s="820"/>
      <c r="S15" s="820"/>
      <c r="T15" s="820"/>
      <c r="U15" s="820"/>
      <c r="V15" s="820"/>
      <c r="W15" s="820"/>
      <c r="X15" s="820"/>
      <c r="Y15" s="820"/>
      <c r="Z15" s="820"/>
      <c r="AA15" s="820"/>
      <c r="AB15" s="820"/>
      <c r="AC15" s="820"/>
      <c r="AD15" s="820"/>
      <c r="AE15" s="821"/>
      <c r="AF15" s="822"/>
      <c r="AG15" s="823"/>
      <c r="AH15" s="823"/>
      <c r="AI15" s="823"/>
      <c r="AJ15" s="824"/>
      <c r="AK15" s="825"/>
      <c r="AL15" s="826"/>
      <c r="AM15" s="826"/>
      <c r="AN15" s="826"/>
      <c r="AO15" s="826"/>
      <c r="AP15" s="826"/>
      <c r="AQ15" s="826"/>
      <c r="AR15" s="826"/>
      <c r="AS15" s="826"/>
      <c r="AT15" s="826"/>
      <c r="AU15" s="827"/>
      <c r="AV15" s="827"/>
      <c r="AW15" s="827"/>
      <c r="AX15" s="827"/>
      <c r="AY15" s="828"/>
      <c r="AZ15" s="232"/>
      <c r="BA15" s="232"/>
      <c r="BB15" s="232"/>
      <c r="BC15" s="232"/>
      <c r="BD15" s="232"/>
      <c r="BE15" s="233"/>
      <c r="BF15" s="233"/>
      <c r="BG15" s="233"/>
      <c r="BH15" s="233"/>
      <c r="BI15" s="233"/>
      <c r="BJ15" s="233"/>
      <c r="BK15" s="233"/>
      <c r="BL15" s="233"/>
      <c r="BM15" s="233"/>
      <c r="BN15" s="233"/>
      <c r="BO15" s="233"/>
      <c r="BP15" s="233"/>
      <c r="BQ15" s="242">
        <v>9</v>
      </c>
      <c r="BR15" s="243"/>
      <c r="BS15" s="829"/>
      <c r="BT15" s="830"/>
      <c r="BU15" s="830"/>
      <c r="BV15" s="830"/>
      <c r="BW15" s="830"/>
      <c r="BX15" s="830"/>
      <c r="BY15" s="830"/>
      <c r="BZ15" s="830"/>
      <c r="CA15" s="830"/>
      <c r="CB15" s="830"/>
      <c r="CC15" s="830"/>
      <c r="CD15" s="830"/>
      <c r="CE15" s="830"/>
      <c r="CF15" s="830"/>
      <c r="CG15" s="83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45"/>
      <c r="DW15" s="846"/>
      <c r="DX15" s="846"/>
      <c r="DY15" s="846"/>
      <c r="DZ15" s="847"/>
      <c r="EA15" s="234"/>
    </row>
    <row r="16" spans="1:131" s="235" customFormat="1" ht="26.25" customHeight="1" x14ac:dyDescent="0.15">
      <c r="A16" s="241">
        <v>10</v>
      </c>
      <c r="B16" s="816"/>
      <c r="C16" s="817"/>
      <c r="D16" s="817"/>
      <c r="E16" s="817"/>
      <c r="F16" s="817"/>
      <c r="G16" s="817"/>
      <c r="H16" s="817"/>
      <c r="I16" s="817"/>
      <c r="J16" s="817"/>
      <c r="K16" s="817"/>
      <c r="L16" s="817"/>
      <c r="M16" s="817"/>
      <c r="N16" s="817"/>
      <c r="O16" s="817"/>
      <c r="P16" s="818"/>
      <c r="Q16" s="819"/>
      <c r="R16" s="820"/>
      <c r="S16" s="820"/>
      <c r="T16" s="820"/>
      <c r="U16" s="820"/>
      <c r="V16" s="820"/>
      <c r="W16" s="820"/>
      <c r="X16" s="820"/>
      <c r="Y16" s="820"/>
      <c r="Z16" s="820"/>
      <c r="AA16" s="820"/>
      <c r="AB16" s="820"/>
      <c r="AC16" s="820"/>
      <c r="AD16" s="820"/>
      <c r="AE16" s="821"/>
      <c r="AF16" s="822"/>
      <c r="AG16" s="823"/>
      <c r="AH16" s="823"/>
      <c r="AI16" s="823"/>
      <c r="AJ16" s="824"/>
      <c r="AK16" s="825"/>
      <c r="AL16" s="826"/>
      <c r="AM16" s="826"/>
      <c r="AN16" s="826"/>
      <c r="AO16" s="826"/>
      <c r="AP16" s="826"/>
      <c r="AQ16" s="826"/>
      <c r="AR16" s="826"/>
      <c r="AS16" s="826"/>
      <c r="AT16" s="826"/>
      <c r="AU16" s="827"/>
      <c r="AV16" s="827"/>
      <c r="AW16" s="827"/>
      <c r="AX16" s="827"/>
      <c r="AY16" s="828"/>
      <c r="AZ16" s="232"/>
      <c r="BA16" s="232"/>
      <c r="BB16" s="232"/>
      <c r="BC16" s="232"/>
      <c r="BD16" s="232"/>
      <c r="BE16" s="233"/>
      <c r="BF16" s="233"/>
      <c r="BG16" s="233"/>
      <c r="BH16" s="233"/>
      <c r="BI16" s="233"/>
      <c r="BJ16" s="233"/>
      <c r="BK16" s="233"/>
      <c r="BL16" s="233"/>
      <c r="BM16" s="233"/>
      <c r="BN16" s="233"/>
      <c r="BO16" s="233"/>
      <c r="BP16" s="233"/>
      <c r="BQ16" s="242">
        <v>10</v>
      </c>
      <c r="BR16" s="243"/>
      <c r="BS16" s="829"/>
      <c r="BT16" s="830"/>
      <c r="BU16" s="830"/>
      <c r="BV16" s="830"/>
      <c r="BW16" s="830"/>
      <c r="BX16" s="830"/>
      <c r="BY16" s="830"/>
      <c r="BZ16" s="830"/>
      <c r="CA16" s="830"/>
      <c r="CB16" s="830"/>
      <c r="CC16" s="830"/>
      <c r="CD16" s="830"/>
      <c r="CE16" s="830"/>
      <c r="CF16" s="830"/>
      <c r="CG16" s="83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45"/>
      <c r="DW16" s="846"/>
      <c r="DX16" s="846"/>
      <c r="DY16" s="846"/>
      <c r="DZ16" s="847"/>
      <c r="EA16" s="234"/>
    </row>
    <row r="17" spans="1:131" s="235" customFormat="1" ht="26.25" customHeight="1" x14ac:dyDescent="0.15">
      <c r="A17" s="241">
        <v>11</v>
      </c>
      <c r="B17" s="816"/>
      <c r="C17" s="817"/>
      <c r="D17" s="817"/>
      <c r="E17" s="817"/>
      <c r="F17" s="817"/>
      <c r="G17" s="817"/>
      <c r="H17" s="817"/>
      <c r="I17" s="817"/>
      <c r="J17" s="817"/>
      <c r="K17" s="817"/>
      <c r="L17" s="817"/>
      <c r="M17" s="817"/>
      <c r="N17" s="817"/>
      <c r="O17" s="817"/>
      <c r="P17" s="818"/>
      <c r="Q17" s="819"/>
      <c r="R17" s="820"/>
      <c r="S17" s="820"/>
      <c r="T17" s="820"/>
      <c r="U17" s="820"/>
      <c r="V17" s="820"/>
      <c r="W17" s="820"/>
      <c r="X17" s="820"/>
      <c r="Y17" s="820"/>
      <c r="Z17" s="820"/>
      <c r="AA17" s="820"/>
      <c r="AB17" s="820"/>
      <c r="AC17" s="820"/>
      <c r="AD17" s="820"/>
      <c r="AE17" s="821"/>
      <c r="AF17" s="822"/>
      <c r="AG17" s="823"/>
      <c r="AH17" s="823"/>
      <c r="AI17" s="823"/>
      <c r="AJ17" s="824"/>
      <c r="AK17" s="825"/>
      <c r="AL17" s="826"/>
      <c r="AM17" s="826"/>
      <c r="AN17" s="826"/>
      <c r="AO17" s="826"/>
      <c r="AP17" s="826"/>
      <c r="AQ17" s="826"/>
      <c r="AR17" s="826"/>
      <c r="AS17" s="826"/>
      <c r="AT17" s="826"/>
      <c r="AU17" s="827"/>
      <c r="AV17" s="827"/>
      <c r="AW17" s="827"/>
      <c r="AX17" s="827"/>
      <c r="AY17" s="828"/>
      <c r="AZ17" s="232"/>
      <c r="BA17" s="232"/>
      <c r="BB17" s="232"/>
      <c r="BC17" s="232"/>
      <c r="BD17" s="232"/>
      <c r="BE17" s="233"/>
      <c r="BF17" s="233"/>
      <c r="BG17" s="233"/>
      <c r="BH17" s="233"/>
      <c r="BI17" s="233"/>
      <c r="BJ17" s="233"/>
      <c r="BK17" s="233"/>
      <c r="BL17" s="233"/>
      <c r="BM17" s="233"/>
      <c r="BN17" s="233"/>
      <c r="BO17" s="233"/>
      <c r="BP17" s="233"/>
      <c r="BQ17" s="242">
        <v>11</v>
      </c>
      <c r="BR17" s="243"/>
      <c r="BS17" s="829"/>
      <c r="BT17" s="830"/>
      <c r="BU17" s="830"/>
      <c r="BV17" s="830"/>
      <c r="BW17" s="830"/>
      <c r="BX17" s="830"/>
      <c r="BY17" s="830"/>
      <c r="BZ17" s="830"/>
      <c r="CA17" s="830"/>
      <c r="CB17" s="830"/>
      <c r="CC17" s="830"/>
      <c r="CD17" s="830"/>
      <c r="CE17" s="830"/>
      <c r="CF17" s="830"/>
      <c r="CG17" s="83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45"/>
      <c r="DW17" s="846"/>
      <c r="DX17" s="846"/>
      <c r="DY17" s="846"/>
      <c r="DZ17" s="847"/>
      <c r="EA17" s="234"/>
    </row>
    <row r="18" spans="1:131" s="235" customFormat="1" ht="26.25" customHeight="1" x14ac:dyDescent="0.15">
      <c r="A18" s="241">
        <v>12</v>
      </c>
      <c r="B18" s="816"/>
      <c r="C18" s="817"/>
      <c r="D18" s="817"/>
      <c r="E18" s="817"/>
      <c r="F18" s="817"/>
      <c r="G18" s="817"/>
      <c r="H18" s="817"/>
      <c r="I18" s="817"/>
      <c r="J18" s="817"/>
      <c r="K18" s="817"/>
      <c r="L18" s="817"/>
      <c r="M18" s="817"/>
      <c r="N18" s="817"/>
      <c r="O18" s="817"/>
      <c r="P18" s="818"/>
      <c r="Q18" s="819"/>
      <c r="R18" s="820"/>
      <c r="S18" s="820"/>
      <c r="T18" s="820"/>
      <c r="U18" s="820"/>
      <c r="V18" s="820"/>
      <c r="W18" s="820"/>
      <c r="X18" s="820"/>
      <c r="Y18" s="820"/>
      <c r="Z18" s="820"/>
      <c r="AA18" s="820"/>
      <c r="AB18" s="820"/>
      <c r="AC18" s="820"/>
      <c r="AD18" s="820"/>
      <c r="AE18" s="821"/>
      <c r="AF18" s="822"/>
      <c r="AG18" s="823"/>
      <c r="AH18" s="823"/>
      <c r="AI18" s="823"/>
      <c r="AJ18" s="824"/>
      <c r="AK18" s="825"/>
      <c r="AL18" s="826"/>
      <c r="AM18" s="826"/>
      <c r="AN18" s="826"/>
      <c r="AO18" s="826"/>
      <c r="AP18" s="826"/>
      <c r="AQ18" s="826"/>
      <c r="AR18" s="826"/>
      <c r="AS18" s="826"/>
      <c r="AT18" s="826"/>
      <c r="AU18" s="827"/>
      <c r="AV18" s="827"/>
      <c r="AW18" s="827"/>
      <c r="AX18" s="827"/>
      <c r="AY18" s="828"/>
      <c r="AZ18" s="232"/>
      <c r="BA18" s="232"/>
      <c r="BB18" s="232"/>
      <c r="BC18" s="232"/>
      <c r="BD18" s="232"/>
      <c r="BE18" s="233"/>
      <c r="BF18" s="233"/>
      <c r="BG18" s="233"/>
      <c r="BH18" s="233"/>
      <c r="BI18" s="233"/>
      <c r="BJ18" s="233"/>
      <c r="BK18" s="233"/>
      <c r="BL18" s="233"/>
      <c r="BM18" s="233"/>
      <c r="BN18" s="233"/>
      <c r="BO18" s="233"/>
      <c r="BP18" s="233"/>
      <c r="BQ18" s="242">
        <v>12</v>
      </c>
      <c r="BR18" s="243"/>
      <c r="BS18" s="829"/>
      <c r="BT18" s="830"/>
      <c r="BU18" s="830"/>
      <c r="BV18" s="830"/>
      <c r="BW18" s="830"/>
      <c r="BX18" s="830"/>
      <c r="BY18" s="830"/>
      <c r="BZ18" s="830"/>
      <c r="CA18" s="830"/>
      <c r="CB18" s="830"/>
      <c r="CC18" s="830"/>
      <c r="CD18" s="830"/>
      <c r="CE18" s="830"/>
      <c r="CF18" s="830"/>
      <c r="CG18" s="83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45"/>
      <c r="DW18" s="846"/>
      <c r="DX18" s="846"/>
      <c r="DY18" s="846"/>
      <c r="DZ18" s="847"/>
      <c r="EA18" s="234"/>
    </row>
    <row r="19" spans="1:131" s="235" customFormat="1" ht="26.25" customHeight="1" x14ac:dyDescent="0.15">
      <c r="A19" s="241">
        <v>13</v>
      </c>
      <c r="B19" s="816"/>
      <c r="C19" s="817"/>
      <c r="D19" s="817"/>
      <c r="E19" s="817"/>
      <c r="F19" s="817"/>
      <c r="G19" s="817"/>
      <c r="H19" s="817"/>
      <c r="I19" s="817"/>
      <c r="J19" s="817"/>
      <c r="K19" s="817"/>
      <c r="L19" s="817"/>
      <c r="M19" s="817"/>
      <c r="N19" s="817"/>
      <c r="O19" s="817"/>
      <c r="P19" s="818"/>
      <c r="Q19" s="819"/>
      <c r="R19" s="820"/>
      <c r="S19" s="820"/>
      <c r="T19" s="820"/>
      <c r="U19" s="820"/>
      <c r="V19" s="820"/>
      <c r="W19" s="820"/>
      <c r="X19" s="820"/>
      <c r="Y19" s="820"/>
      <c r="Z19" s="820"/>
      <c r="AA19" s="820"/>
      <c r="AB19" s="820"/>
      <c r="AC19" s="820"/>
      <c r="AD19" s="820"/>
      <c r="AE19" s="821"/>
      <c r="AF19" s="822"/>
      <c r="AG19" s="823"/>
      <c r="AH19" s="823"/>
      <c r="AI19" s="823"/>
      <c r="AJ19" s="824"/>
      <c r="AK19" s="825"/>
      <c r="AL19" s="826"/>
      <c r="AM19" s="826"/>
      <c r="AN19" s="826"/>
      <c r="AO19" s="826"/>
      <c r="AP19" s="826"/>
      <c r="AQ19" s="826"/>
      <c r="AR19" s="826"/>
      <c r="AS19" s="826"/>
      <c r="AT19" s="826"/>
      <c r="AU19" s="827"/>
      <c r="AV19" s="827"/>
      <c r="AW19" s="827"/>
      <c r="AX19" s="827"/>
      <c r="AY19" s="828"/>
      <c r="AZ19" s="232"/>
      <c r="BA19" s="232"/>
      <c r="BB19" s="232"/>
      <c r="BC19" s="232"/>
      <c r="BD19" s="232"/>
      <c r="BE19" s="233"/>
      <c r="BF19" s="233"/>
      <c r="BG19" s="233"/>
      <c r="BH19" s="233"/>
      <c r="BI19" s="233"/>
      <c r="BJ19" s="233"/>
      <c r="BK19" s="233"/>
      <c r="BL19" s="233"/>
      <c r="BM19" s="233"/>
      <c r="BN19" s="233"/>
      <c r="BO19" s="233"/>
      <c r="BP19" s="233"/>
      <c r="BQ19" s="242">
        <v>13</v>
      </c>
      <c r="BR19" s="243"/>
      <c r="BS19" s="829"/>
      <c r="BT19" s="830"/>
      <c r="BU19" s="830"/>
      <c r="BV19" s="830"/>
      <c r="BW19" s="830"/>
      <c r="BX19" s="830"/>
      <c r="BY19" s="830"/>
      <c r="BZ19" s="830"/>
      <c r="CA19" s="830"/>
      <c r="CB19" s="830"/>
      <c r="CC19" s="830"/>
      <c r="CD19" s="830"/>
      <c r="CE19" s="830"/>
      <c r="CF19" s="830"/>
      <c r="CG19" s="83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45"/>
      <c r="DW19" s="846"/>
      <c r="DX19" s="846"/>
      <c r="DY19" s="846"/>
      <c r="DZ19" s="847"/>
      <c r="EA19" s="234"/>
    </row>
    <row r="20" spans="1:131" s="235" customFormat="1" ht="26.25" customHeight="1" x14ac:dyDescent="0.15">
      <c r="A20" s="241">
        <v>14</v>
      </c>
      <c r="B20" s="816"/>
      <c r="C20" s="817"/>
      <c r="D20" s="817"/>
      <c r="E20" s="817"/>
      <c r="F20" s="817"/>
      <c r="G20" s="817"/>
      <c r="H20" s="817"/>
      <c r="I20" s="817"/>
      <c r="J20" s="817"/>
      <c r="K20" s="817"/>
      <c r="L20" s="817"/>
      <c r="M20" s="817"/>
      <c r="N20" s="817"/>
      <c r="O20" s="817"/>
      <c r="P20" s="818"/>
      <c r="Q20" s="819"/>
      <c r="R20" s="820"/>
      <c r="S20" s="820"/>
      <c r="T20" s="820"/>
      <c r="U20" s="820"/>
      <c r="V20" s="820"/>
      <c r="W20" s="820"/>
      <c r="X20" s="820"/>
      <c r="Y20" s="820"/>
      <c r="Z20" s="820"/>
      <c r="AA20" s="820"/>
      <c r="AB20" s="820"/>
      <c r="AC20" s="820"/>
      <c r="AD20" s="820"/>
      <c r="AE20" s="821"/>
      <c r="AF20" s="822"/>
      <c r="AG20" s="823"/>
      <c r="AH20" s="823"/>
      <c r="AI20" s="823"/>
      <c r="AJ20" s="824"/>
      <c r="AK20" s="825"/>
      <c r="AL20" s="826"/>
      <c r="AM20" s="826"/>
      <c r="AN20" s="826"/>
      <c r="AO20" s="826"/>
      <c r="AP20" s="826"/>
      <c r="AQ20" s="826"/>
      <c r="AR20" s="826"/>
      <c r="AS20" s="826"/>
      <c r="AT20" s="826"/>
      <c r="AU20" s="827"/>
      <c r="AV20" s="827"/>
      <c r="AW20" s="827"/>
      <c r="AX20" s="827"/>
      <c r="AY20" s="828"/>
      <c r="AZ20" s="232"/>
      <c r="BA20" s="232"/>
      <c r="BB20" s="232"/>
      <c r="BC20" s="232"/>
      <c r="BD20" s="232"/>
      <c r="BE20" s="233"/>
      <c r="BF20" s="233"/>
      <c r="BG20" s="233"/>
      <c r="BH20" s="233"/>
      <c r="BI20" s="233"/>
      <c r="BJ20" s="233"/>
      <c r="BK20" s="233"/>
      <c r="BL20" s="233"/>
      <c r="BM20" s="233"/>
      <c r="BN20" s="233"/>
      <c r="BO20" s="233"/>
      <c r="BP20" s="233"/>
      <c r="BQ20" s="242">
        <v>14</v>
      </c>
      <c r="BR20" s="243"/>
      <c r="BS20" s="829"/>
      <c r="BT20" s="830"/>
      <c r="BU20" s="830"/>
      <c r="BV20" s="830"/>
      <c r="BW20" s="830"/>
      <c r="BX20" s="830"/>
      <c r="BY20" s="830"/>
      <c r="BZ20" s="830"/>
      <c r="CA20" s="830"/>
      <c r="CB20" s="830"/>
      <c r="CC20" s="830"/>
      <c r="CD20" s="830"/>
      <c r="CE20" s="830"/>
      <c r="CF20" s="830"/>
      <c r="CG20" s="83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45"/>
      <c r="DW20" s="846"/>
      <c r="DX20" s="846"/>
      <c r="DY20" s="846"/>
      <c r="DZ20" s="847"/>
      <c r="EA20" s="234"/>
    </row>
    <row r="21" spans="1:131" s="235" customFormat="1" ht="26.25" customHeight="1" thickBot="1" x14ac:dyDescent="0.2">
      <c r="A21" s="241">
        <v>15</v>
      </c>
      <c r="B21" s="816"/>
      <c r="C21" s="817"/>
      <c r="D21" s="817"/>
      <c r="E21" s="817"/>
      <c r="F21" s="817"/>
      <c r="G21" s="817"/>
      <c r="H21" s="817"/>
      <c r="I21" s="817"/>
      <c r="J21" s="817"/>
      <c r="K21" s="817"/>
      <c r="L21" s="817"/>
      <c r="M21" s="817"/>
      <c r="N21" s="817"/>
      <c r="O21" s="817"/>
      <c r="P21" s="818"/>
      <c r="Q21" s="819"/>
      <c r="R21" s="820"/>
      <c r="S21" s="820"/>
      <c r="T21" s="820"/>
      <c r="U21" s="820"/>
      <c r="V21" s="820"/>
      <c r="W21" s="820"/>
      <c r="X21" s="820"/>
      <c r="Y21" s="820"/>
      <c r="Z21" s="820"/>
      <c r="AA21" s="820"/>
      <c r="AB21" s="820"/>
      <c r="AC21" s="820"/>
      <c r="AD21" s="820"/>
      <c r="AE21" s="821"/>
      <c r="AF21" s="822"/>
      <c r="AG21" s="823"/>
      <c r="AH21" s="823"/>
      <c r="AI21" s="823"/>
      <c r="AJ21" s="824"/>
      <c r="AK21" s="825"/>
      <c r="AL21" s="826"/>
      <c r="AM21" s="826"/>
      <c r="AN21" s="826"/>
      <c r="AO21" s="826"/>
      <c r="AP21" s="826"/>
      <c r="AQ21" s="826"/>
      <c r="AR21" s="826"/>
      <c r="AS21" s="826"/>
      <c r="AT21" s="826"/>
      <c r="AU21" s="827"/>
      <c r="AV21" s="827"/>
      <c r="AW21" s="827"/>
      <c r="AX21" s="827"/>
      <c r="AY21" s="828"/>
      <c r="AZ21" s="232"/>
      <c r="BA21" s="232"/>
      <c r="BB21" s="232"/>
      <c r="BC21" s="232"/>
      <c r="BD21" s="232"/>
      <c r="BE21" s="233"/>
      <c r="BF21" s="233"/>
      <c r="BG21" s="233"/>
      <c r="BH21" s="233"/>
      <c r="BI21" s="233"/>
      <c r="BJ21" s="233"/>
      <c r="BK21" s="233"/>
      <c r="BL21" s="233"/>
      <c r="BM21" s="233"/>
      <c r="BN21" s="233"/>
      <c r="BO21" s="233"/>
      <c r="BP21" s="233"/>
      <c r="BQ21" s="242">
        <v>15</v>
      </c>
      <c r="BR21" s="243"/>
      <c r="BS21" s="829"/>
      <c r="BT21" s="830"/>
      <c r="BU21" s="830"/>
      <c r="BV21" s="830"/>
      <c r="BW21" s="830"/>
      <c r="BX21" s="830"/>
      <c r="BY21" s="830"/>
      <c r="BZ21" s="830"/>
      <c r="CA21" s="830"/>
      <c r="CB21" s="830"/>
      <c r="CC21" s="830"/>
      <c r="CD21" s="830"/>
      <c r="CE21" s="830"/>
      <c r="CF21" s="830"/>
      <c r="CG21" s="83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45"/>
      <c r="DW21" s="846"/>
      <c r="DX21" s="846"/>
      <c r="DY21" s="846"/>
      <c r="DZ21" s="847"/>
      <c r="EA21" s="234"/>
    </row>
    <row r="22" spans="1:131" s="235" customFormat="1" ht="26.25" customHeight="1" x14ac:dyDescent="0.15">
      <c r="A22" s="241">
        <v>16</v>
      </c>
      <c r="B22" s="816"/>
      <c r="C22" s="817"/>
      <c r="D22" s="817"/>
      <c r="E22" s="817"/>
      <c r="F22" s="817"/>
      <c r="G22" s="817"/>
      <c r="H22" s="817"/>
      <c r="I22" s="817"/>
      <c r="J22" s="817"/>
      <c r="K22" s="817"/>
      <c r="L22" s="817"/>
      <c r="M22" s="817"/>
      <c r="N22" s="817"/>
      <c r="O22" s="817"/>
      <c r="P22" s="818"/>
      <c r="Q22" s="848"/>
      <c r="R22" s="849"/>
      <c r="S22" s="849"/>
      <c r="T22" s="849"/>
      <c r="U22" s="849"/>
      <c r="V22" s="849"/>
      <c r="W22" s="849"/>
      <c r="X22" s="849"/>
      <c r="Y22" s="849"/>
      <c r="Z22" s="849"/>
      <c r="AA22" s="849"/>
      <c r="AB22" s="849"/>
      <c r="AC22" s="849"/>
      <c r="AD22" s="849"/>
      <c r="AE22" s="850"/>
      <c r="AF22" s="822"/>
      <c r="AG22" s="823"/>
      <c r="AH22" s="823"/>
      <c r="AI22" s="823"/>
      <c r="AJ22" s="824"/>
      <c r="AK22" s="863"/>
      <c r="AL22" s="864"/>
      <c r="AM22" s="864"/>
      <c r="AN22" s="864"/>
      <c r="AO22" s="864"/>
      <c r="AP22" s="864"/>
      <c r="AQ22" s="864"/>
      <c r="AR22" s="864"/>
      <c r="AS22" s="864"/>
      <c r="AT22" s="864"/>
      <c r="AU22" s="865"/>
      <c r="AV22" s="865"/>
      <c r="AW22" s="865"/>
      <c r="AX22" s="865"/>
      <c r="AY22" s="866"/>
      <c r="AZ22" s="867" t="s">
        <v>377</v>
      </c>
      <c r="BA22" s="867"/>
      <c r="BB22" s="867"/>
      <c r="BC22" s="867"/>
      <c r="BD22" s="868"/>
      <c r="BE22" s="233"/>
      <c r="BF22" s="233"/>
      <c r="BG22" s="233"/>
      <c r="BH22" s="233"/>
      <c r="BI22" s="233"/>
      <c r="BJ22" s="233"/>
      <c r="BK22" s="233"/>
      <c r="BL22" s="233"/>
      <c r="BM22" s="233"/>
      <c r="BN22" s="233"/>
      <c r="BO22" s="233"/>
      <c r="BP22" s="233"/>
      <c r="BQ22" s="242">
        <v>16</v>
      </c>
      <c r="BR22" s="243"/>
      <c r="BS22" s="829"/>
      <c r="BT22" s="830"/>
      <c r="BU22" s="830"/>
      <c r="BV22" s="830"/>
      <c r="BW22" s="830"/>
      <c r="BX22" s="830"/>
      <c r="BY22" s="830"/>
      <c r="BZ22" s="830"/>
      <c r="CA22" s="830"/>
      <c r="CB22" s="830"/>
      <c r="CC22" s="830"/>
      <c r="CD22" s="830"/>
      <c r="CE22" s="830"/>
      <c r="CF22" s="830"/>
      <c r="CG22" s="83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45"/>
      <c r="DW22" s="846"/>
      <c r="DX22" s="846"/>
      <c r="DY22" s="846"/>
      <c r="DZ22" s="847"/>
      <c r="EA22" s="234"/>
    </row>
    <row r="23" spans="1:131" s="235" customFormat="1" ht="26.25" customHeight="1" thickBot="1" x14ac:dyDescent="0.2">
      <c r="A23" s="244" t="s">
        <v>378</v>
      </c>
      <c r="B23" s="851" t="s">
        <v>379</v>
      </c>
      <c r="C23" s="852"/>
      <c r="D23" s="852"/>
      <c r="E23" s="852"/>
      <c r="F23" s="852"/>
      <c r="G23" s="852"/>
      <c r="H23" s="852"/>
      <c r="I23" s="852"/>
      <c r="J23" s="852"/>
      <c r="K23" s="852"/>
      <c r="L23" s="852"/>
      <c r="M23" s="852"/>
      <c r="N23" s="852"/>
      <c r="O23" s="852"/>
      <c r="P23" s="853"/>
      <c r="Q23" s="854">
        <v>8251</v>
      </c>
      <c r="R23" s="855"/>
      <c r="S23" s="855"/>
      <c r="T23" s="855"/>
      <c r="U23" s="855"/>
      <c r="V23" s="855">
        <v>7752</v>
      </c>
      <c r="W23" s="855"/>
      <c r="X23" s="855"/>
      <c r="Y23" s="855"/>
      <c r="Z23" s="855"/>
      <c r="AA23" s="855">
        <v>499</v>
      </c>
      <c r="AB23" s="855"/>
      <c r="AC23" s="855"/>
      <c r="AD23" s="855"/>
      <c r="AE23" s="856"/>
      <c r="AF23" s="857">
        <v>492</v>
      </c>
      <c r="AG23" s="855"/>
      <c r="AH23" s="855"/>
      <c r="AI23" s="855"/>
      <c r="AJ23" s="858"/>
      <c r="AK23" s="859"/>
      <c r="AL23" s="860"/>
      <c r="AM23" s="860"/>
      <c r="AN23" s="860"/>
      <c r="AO23" s="860"/>
      <c r="AP23" s="855">
        <v>7117</v>
      </c>
      <c r="AQ23" s="855"/>
      <c r="AR23" s="855"/>
      <c r="AS23" s="855"/>
      <c r="AT23" s="855"/>
      <c r="AU23" s="861"/>
      <c r="AV23" s="861"/>
      <c r="AW23" s="861"/>
      <c r="AX23" s="861"/>
      <c r="AY23" s="862"/>
      <c r="AZ23" s="870" t="s">
        <v>380</v>
      </c>
      <c r="BA23" s="871"/>
      <c r="BB23" s="871"/>
      <c r="BC23" s="871"/>
      <c r="BD23" s="872"/>
      <c r="BE23" s="233"/>
      <c r="BF23" s="233"/>
      <c r="BG23" s="233"/>
      <c r="BH23" s="233"/>
      <c r="BI23" s="233"/>
      <c r="BJ23" s="233"/>
      <c r="BK23" s="233"/>
      <c r="BL23" s="233"/>
      <c r="BM23" s="233"/>
      <c r="BN23" s="233"/>
      <c r="BO23" s="233"/>
      <c r="BP23" s="233"/>
      <c r="BQ23" s="242">
        <v>17</v>
      </c>
      <c r="BR23" s="243"/>
      <c r="BS23" s="829"/>
      <c r="BT23" s="830"/>
      <c r="BU23" s="830"/>
      <c r="BV23" s="830"/>
      <c r="BW23" s="830"/>
      <c r="BX23" s="830"/>
      <c r="BY23" s="830"/>
      <c r="BZ23" s="830"/>
      <c r="CA23" s="830"/>
      <c r="CB23" s="830"/>
      <c r="CC23" s="830"/>
      <c r="CD23" s="830"/>
      <c r="CE23" s="830"/>
      <c r="CF23" s="830"/>
      <c r="CG23" s="83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45"/>
      <c r="DW23" s="846"/>
      <c r="DX23" s="846"/>
      <c r="DY23" s="846"/>
      <c r="DZ23" s="847"/>
      <c r="EA23" s="234"/>
    </row>
    <row r="24" spans="1:131" s="235" customFormat="1" ht="26.25" customHeight="1" x14ac:dyDescent="0.15">
      <c r="A24" s="869" t="s">
        <v>381</v>
      </c>
      <c r="B24" s="869"/>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869"/>
      <c r="AJ24" s="869"/>
      <c r="AK24" s="869"/>
      <c r="AL24" s="869"/>
      <c r="AM24" s="869"/>
      <c r="AN24" s="869"/>
      <c r="AO24" s="869"/>
      <c r="AP24" s="869"/>
      <c r="AQ24" s="869"/>
      <c r="AR24" s="869"/>
      <c r="AS24" s="869"/>
      <c r="AT24" s="869"/>
      <c r="AU24" s="869"/>
      <c r="AV24" s="869"/>
      <c r="AW24" s="869"/>
      <c r="AX24" s="869"/>
      <c r="AY24" s="869"/>
      <c r="AZ24" s="232"/>
      <c r="BA24" s="232"/>
      <c r="BB24" s="232"/>
      <c r="BC24" s="232"/>
      <c r="BD24" s="232"/>
      <c r="BE24" s="233"/>
      <c r="BF24" s="233"/>
      <c r="BG24" s="233"/>
      <c r="BH24" s="233"/>
      <c r="BI24" s="233"/>
      <c r="BJ24" s="233"/>
      <c r="BK24" s="233"/>
      <c r="BL24" s="233"/>
      <c r="BM24" s="233"/>
      <c r="BN24" s="233"/>
      <c r="BO24" s="233"/>
      <c r="BP24" s="233"/>
      <c r="BQ24" s="242">
        <v>18</v>
      </c>
      <c r="BR24" s="243"/>
      <c r="BS24" s="829"/>
      <c r="BT24" s="830"/>
      <c r="BU24" s="830"/>
      <c r="BV24" s="830"/>
      <c r="BW24" s="830"/>
      <c r="BX24" s="830"/>
      <c r="BY24" s="830"/>
      <c r="BZ24" s="830"/>
      <c r="CA24" s="830"/>
      <c r="CB24" s="830"/>
      <c r="CC24" s="830"/>
      <c r="CD24" s="830"/>
      <c r="CE24" s="830"/>
      <c r="CF24" s="830"/>
      <c r="CG24" s="83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45"/>
      <c r="DW24" s="846"/>
      <c r="DX24" s="846"/>
      <c r="DY24" s="846"/>
      <c r="DZ24" s="847"/>
      <c r="EA24" s="234"/>
    </row>
    <row r="25" spans="1:131" s="227" customFormat="1" ht="26.25" customHeight="1" thickBot="1" x14ac:dyDescent="0.2">
      <c r="A25" s="810" t="s">
        <v>382</v>
      </c>
      <c r="B25" s="810"/>
      <c r="C25" s="810"/>
      <c r="D25" s="810"/>
      <c r="E25" s="810"/>
      <c r="F25" s="810"/>
      <c r="G25" s="810"/>
      <c r="H25" s="810"/>
      <c r="I25" s="810"/>
      <c r="J25" s="810"/>
      <c r="K25" s="810"/>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N25" s="810"/>
      <c r="AO25" s="810"/>
      <c r="AP25" s="810"/>
      <c r="AQ25" s="810"/>
      <c r="AR25" s="810"/>
      <c r="AS25" s="810"/>
      <c r="AT25" s="810"/>
      <c r="AU25" s="810"/>
      <c r="AV25" s="810"/>
      <c r="AW25" s="810"/>
      <c r="AX25" s="810"/>
      <c r="AY25" s="810"/>
      <c r="AZ25" s="810"/>
      <c r="BA25" s="810"/>
      <c r="BB25" s="810"/>
      <c r="BC25" s="810"/>
      <c r="BD25" s="810"/>
      <c r="BE25" s="810"/>
      <c r="BF25" s="810"/>
      <c r="BG25" s="810"/>
      <c r="BH25" s="810"/>
      <c r="BI25" s="810"/>
      <c r="BJ25" s="232"/>
      <c r="BK25" s="232"/>
      <c r="BL25" s="232"/>
      <c r="BM25" s="232"/>
      <c r="BN25" s="232"/>
      <c r="BO25" s="245"/>
      <c r="BP25" s="245"/>
      <c r="BQ25" s="242">
        <v>19</v>
      </c>
      <c r="BR25" s="243"/>
      <c r="BS25" s="829"/>
      <c r="BT25" s="830"/>
      <c r="BU25" s="830"/>
      <c r="BV25" s="830"/>
      <c r="BW25" s="830"/>
      <c r="BX25" s="830"/>
      <c r="BY25" s="830"/>
      <c r="BZ25" s="830"/>
      <c r="CA25" s="830"/>
      <c r="CB25" s="830"/>
      <c r="CC25" s="830"/>
      <c r="CD25" s="830"/>
      <c r="CE25" s="830"/>
      <c r="CF25" s="830"/>
      <c r="CG25" s="83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45"/>
      <c r="DW25" s="846"/>
      <c r="DX25" s="846"/>
      <c r="DY25" s="846"/>
      <c r="DZ25" s="847"/>
      <c r="EA25" s="226"/>
    </row>
    <row r="26" spans="1:131" s="227" customFormat="1" ht="26.25" customHeight="1" x14ac:dyDescent="0.15">
      <c r="A26" s="801" t="s">
        <v>359</v>
      </c>
      <c r="B26" s="802"/>
      <c r="C26" s="802"/>
      <c r="D26" s="802"/>
      <c r="E26" s="802"/>
      <c r="F26" s="802"/>
      <c r="G26" s="802"/>
      <c r="H26" s="802"/>
      <c r="I26" s="802"/>
      <c r="J26" s="802"/>
      <c r="K26" s="802"/>
      <c r="L26" s="802"/>
      <c r="M26" s="802"/>
      <c r="N26" s="802"/>
      <c r="O26" s="802"/>
      <c r="P26" s="803"/>
      <c r="Q26" s="778" t="s">
        <v>383</v>
      </c>
      <c r="R26" s="779"/>
      <c r="S26" s="779"/>
      <c r="T26" s="779"/>
      <c r="U26" s="780"/>
      <c r="V26" s="778" t="s">
        <v>384</v>
      </c>
      <c r="W26" s="779"/>
      <c r="X26" s="779"/>
      <c r="Y26" s="779"/>
      <c r="Z26" s="780"/>
      <c r="AA26" s="778" t="s">
        <v>385</v>
      </c>
      <c r="AB26" s="779"/>
      <c r="AC26" s="779"/>
      <c r="AD26" s="779"/>
      <c r="AE26" s="779"/>
      <c r="AF26" s="873" t="s">
        <v>386</v>
      </c>
      <c r="AG26" s="874"/>
      <c r="AH26" s="874"/>
      <c r="AI26" s="874"/>
      <c r="AJ26" s="875"/>
      <c r="AK26" s="779" t="s">
        <v>387</v>
      </c>
      <c r="AL26" s="779"/>
      <c r="AM26" s="779"/>
      <c r="AN26" s="779"/>
      <c r="AO26" s="780"/>
      <c r="AP26" s="778" t="s">
        <v>388</v>
      </c>
      <c r="AQ26" s="779"/>
      <c r="AR26" s="779"/>
      <c r="AS26" s="779"/>
      <c r="AT26" s="780"/>
      <c r="AU26" s="778" t="s">
        <v>389</v>
      </c>
      <c r="AV26" s="779"/>
      <c r="AW26" s="779"/>
      <c r="AX26" s="779"/>
      <c r="AY26" s="780"/>
      <c r="AZ26" s="778" t="s">
        <v>390</v>
      </c>
      <c r="BA26" s="779"/>
      <c r="BB26" s="779"/>
      <c r="BC26" s="779"/>
      <c r="BD26" s="780"/>
      <c r="BE26" s="778" t="s">
        <v>366</v>
      </c>
      <c r="BF26" s="779"/>
      <c r="BG26" s="779"/>
      <c r="BH26" s="779"/>
      <c r="BI26" s="790"/>
      <c r="BJ26" s="232"/>
      <c r="BK26" s="232"/>
      <c r="BL26" s="232"/>
      <c r="BM26" s="232"/>
      <c r="BN26" s="232"/>
      <c r="BO26" s="245"/>
      <c r="BP26" s="245"/>
      <c r="BQ26" s="242">
        <v>20</v>
      </c>
      <c r="BR26" s="243"/>
      <c r="BS26" s="829"/>
      <c r="BT26" s="830"/>
      <c r="BU26" s="830"/>
      <c r="BV26" s="830"/>
      <c r="BW26" s="830"/>
      <c r="BX26" s="830"/>
      <c r="BY26" s="830"/>
      <c r="BZ26" s="830"/>
      <c r="CA26" s="830"/>
      <c r="CB26" s="830"/>
      <c r="CC26" s="830"/>
      <c r="CD26" s="830"/>
      <c r="CE26" s="830"/>
      <c r="CF26" s="830"/>
      <c r="CG26" s="83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45"/>
      <c r="DW26" s="846"/>
      <c r="DX26" s="846"/>
      <c r="DY26" s="846"/>
      <c r="DZ26" s="847"/>
      <c r="EA26" s="226"/>
    </row>
    <row r="27" spans="1:131" s="227" customFormat="1" ht="26.25" customHeight="1" thickBot="1" x14ac:dyDescent="0.2">
      <c r="A27" s="804"/>
      <c r="B27" s="805"/>
      <c r="C27" s="805"/>
      <c r="D27" s="805"/>
      <c r="E27" s="805"/>
      <c r="F27" s="805"/>
      <c r="G27" s="805"/>
      <c r="H27" s="805"/>
      <c r="I27" s="805"/>
      <c r="J27" s="805"/>
      <c r="K27" s="805"/>
      <c r="L27" s="805"/>
      <c r="M27" s="805"/>
      <c r="N27" s="805"/>
      <c r="O27" s="805"/>
      <c r="P27" s="806"/>
      <c r="Q27" s="781"/>
      <c r="R27" s="782"/>
      <c r="S27" s="782"/>
      <c r="T27" s="782"/>
      <c r="U27" s="783"/>
      <c r="V27" s="781"/>
      <c r="W27" s="782"/>
      <c r="X27" s="782"/>
      <c r="Y27" s="782"/>
      <c r="Z27" s="783"/>
      <c r="AA27" s="781"/>
      <c r="AB27" s="782"/>
      <c r="AC27" s="782"/>
      <c r="AD27" s="782"/>
      <c r="AE27" s="782"/>
      <c r="AF27" s="876"/>
      <c r="AG27" s="877"/>
      <c r="AH27" s="877"/>
      <c r="AI27" s="877"/>
      <c r="AJ27" s="878"/>
      <c r="AK27" s="782"/>
      <c r="AL27" s="782"/>
      <c r="AM27" s="782"/>
      <c r="AN27" s="782"/>
      <c r="AO27" s="783"/>
      <c r="AP27" s="781"/>
      <c r="AQ27" s="782"/>
      <c r="AR27" s="782"/>
      <c r="AS27" s="782"/>
      <c r="AT27" s="783"/>
      <c r="AU27" s="781"/>
      <c r="AV27" s="782"/>
      <c r="AW27" s="782"/>
      <c r="AX27" s="782"/>
      <c r="AY27" s="783"/>
      <c r="AZ27" s="781"/>
      <c r="BA27" s="782"/>
      <c r="BB27" s="782"/>
      <c r="BC27" s="782"/>
      <c r="BD27" s="783"/>
      <c r="BE27" s="781"/>
      <c r="BF27" s="782"/>
      <c r="BG27" s="782"/>
      <c r="BH27" s="782"/>
      <c r="BI27" s="791"/>
      <c r="BJ27" s="232"/>
      <c r="BK27" s="232"/>
      <c r="BL27" s="232"/>
      <c r="BM27" s="232"/>
      <c r="BN27" s="232"/>
      <c r="BO27" s="245"/>
      <c r="BP27" s="245"/>
      <c r="BQ27" s="242">
        <v>21</v>
      </c>
      <c r="BR27" s="243"/>
      <c r="BS27" s="829"/>
      <c r="BT27" s="830"/>
      <c r="BU27" s="830"/>
      <c r="BV27" s="830"/>
      <c r="BW27" s="830"/>
      <c r="BX27" s="830"/>
      <c r="BY27" s="830"/>
      <c r="BZ27" s="830"/>
      <c r="CA27" s="830"/>
      <c r="CB27" s="830"/>
      <c r="CC27" s="830"/>
      <c r="CD27" s="830"/>
      <c r="CE27" s="830"/>
      <c r="CF27" s="830"/>
      <c r="CG27" s="83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45"/>
      <c r="DW27" s="846"/>
      <c r="DX27" s="846"/>
      <c r="DY27" s="846"/>
      <c r="DZ27" s="847"/>
      <c r="EA27" s="226"/>
    </row>
    <row r="28" spans="1:131" s="227" customFormat="1" ht="26.25" customHeight="1" thickTop="1" x14ac:dyDescent="0.15">
      <c r="A28" s="246">
        <v>1</v>
      </c>
      <c r="B28" s="792" t="s">
        <v>391</v>
      </c>
      <c r="C28" s="793"/>
      <c r="D28" s="793"/>
      <c r="E28" s="793"/>
      <c r="F28" s="793"/>
      <c r="G28" s="793"/>
      <c r="H28" s="793"/>
      <c r="I28" s="793"/>
      <c r="J28" s="793"/>
      <c r="K28" s="793"/>
      <c r="L28" s="793"/>
      <c r="M28" s="793"/>
      <c r="N28" s="793"/>
      <c r="O28" s="793"/>
      <c r="P28" s="794"/>
      <c r="Q28" s="883">
        <v>3619</v>
      </c>
      <c r="R28" s="884"/>
      <c r="S28" s="884"/>
      <c r="T28" s="884"/>
      <c r="U28" s="884"/>
      <c r="V28" s="884">
        <v>3445</v>
      </c>
      <c r="W28" s="884"/>
      <c r="X28" s="884"/>
      <c r="Y28" s="884"/>
      <c r="Z28" s="884"/>
      <c r="AA28" s="884">
        <v>173</v>
      </c>
      <c r="AB28" s="884"/>
      <c r="AC28" s="884"/>
      <c r="AD28" s="884"/>
      <c r="AE28" s="885"/>
      <c r="AF28" s="886">
        <v>173</v>
      </c>
      <c r="AG28" s="884"/>
      <c r="AH28" s="884"/>
      <c r="AI28" s="884"/>
      <c r="AJ28" s="887"/>
      <c r="AK28" s="888">
        <v>296</v>
      </c>
      <c r="AL28" s="879"/>
      <c r="AM28" s="879"/>
      <c r="AN28" s="879"/>
      <c r="AO28" s="879"/>
      <c r="AP28" s="879" t="s">
        <v>588</v>
      </c>
      <c r="AQ28" s="879"/>
      <c r="AR28" s="879"/>
      <c r="AS28" s="879"/>
      <c r="AT28" s="879"/>
      <c r="AU28" s="879" t="s">
        <v>586</v>
      </c>
      <c r="AV28" s="879"/>
      <c r="AW28" s="879"/>
      <c r="AX28" s="879"/>
      <c r="AY28" s="879"/>
      <c r="AZ28" s="880" t="s">
        <v>596</v>
      </c>
      <c r="BA28" s="880"/>
      <c r="BB28" s="880"/>
      <c r="BC28" s="880"/>
      <c r="BD28" s="880"/>
      <c r="BE28" s="881"/>
      <c r="BF28" s="881"/>
      <c r="BG28" s="881"/>
      <c r="BH28" s="881"/>
      <c r="BI28" s="882"/>
      <c r="BJ28" s="232"/>
      <c r="BK28" s="232"/>
      <c r="BL28" s="232"/>
      <c r="BM28" s="232"/>
      <c r="BN28" s="232"/>
      <c r="BO28" s="245"/>
      <c r="BP28" s="245"/>
      <c r="BQ28" s="242">
        <v>22</v>
      </c>
      <c r="BR28" s="243"/>
      <c r="BS28" s="829"/>
      <c r="BT28" s="830"/>
      <c r="BU28" s="830"/>
      <c r="BV28" s="830"/>
      <c r="BW28" s="830"/>
      <c r="BX28" s="830"/>
      <c r="BY28" s="830"/>
      <c r="BZ28" s="830"/>
      <c r="CA28" s="830"/>
      <c r="CB28" s="830"/>
      <c r="CC28" s="830"/>
      <c r="CD28" s="830"/>
      <c r="CE28" s="830"/>
      <c r="CF28" s="830"/>
      <c r="CG28" s="83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45"/>
      <c r="DW28" s="846"/>
      <c r="DX28" s="846"/>
      <c r="DY28" s="846"/>
      <c r="DZ28" s="847"/>
      <c r="EA28" s="226"/>
    </row>
    <row r="29" spans="1:131" s="227" customFormat="1" ht="26.25" customHeight="1" x14ac:dyDescent="0.15">
      <c r="A29" s="246">
        <v>2</v>
      </c>
      <c r="B29" s="816" t="s">
        <v>392</v>
      </c>
      <c r="C29" s="817"/>
      <c r="D29" s="817"/>
      <c r="E29" s="817"/>
      <c r="F29" s="817"/>
      <c r="G29" s="817"/>
      <c r="H29" s="817"/>
      <c r="I29" s="817"/>
      <c r="J29" s="817"/>
      <c r="K29" s="817"/>
      <c r="L29" s="817"/>
      <c r="M29" s="817"/>
      <c r="N29" s="817"/>
      <c r="O29" s="817"/>
      <c r="P29" s="818"/>
      <c r="Q29" s="819">
        <v>186</v>
      </c>
      <c r="R29" s="820"/>
      <c r="S29" s="820"/>
      <c r="T29" s="820"/>
      <c r="U29" s="820"/>
      <c r="V29" s="820">
        <v>182</v>
      </c>
      <c r="W29" s="820"/>
      <c r="X29" s="820"/>
      <c r="Y29" s="820"/>
      <c r="Z29" s="820"/>
      <c r="AA29" s="820">
        <v>4</v>
      </c>
      <c r="AB29" s="820"/>
      <c r="AC29" s="820"/>
      <c r="AD29" s="820"/>
      <c r="AE29" s="821"/>
      <c r="AF29" s="822">
        <v>4</v>
      </c>
      <c r="AG29" s="823"/>
      <c r="AH29" s="823"/>
      <c r="AI29" s="823"/>
      <c r="AJ29" s="824"/>
      <c r="AK29" s="891">
        <v>58</v>
      </c>
      <c r="AL29" s="892"/>
      <c r="AM29" s="892"/>
      <c r="AN29" s="892"/>
      <c r="AO29" s="892"/>
      <c r="AP29" s="892" t="s">
        <v>586</v>
      </c>
      <c r="AQ29" s="892"/>
      <c r="AR29" s="892"/>
      <c r="AS29" s="892"/>
      <c r="AT29" s="892"/>
      <c r="AU29" s="892" t="s">
        <v>588</v>
      </c>
      <c r="AV29" s="892"/>
      <c r="AW29" s="892"/>
      <c r="AX29" s="892"/>
      <c r="AY29" s="892"/>
      <c r="AZ29" s="893" t="s">
        <v>597</v>
      </c>
      <c r="BA29" s="893"/>
      <c r="BB29" s="893"/>
      <c r="BC29" s="893"/>
      <c r="BD29" s="893"/>
      <c r="BE29" s="889"/>
      <c r="BF29" s="889"/>
      <c r="BG29" s="889"/>
      <c r="BH29" s="889"/>
      <c r="BI29" s="890"/>
      <c r="BJ29" s="232"/>
      <c r="BK29" s="232"/>
      <c r="BL29" s="232"/>
      <c r="BM29" s="232"/>
      <c r="BN29" s="232"/>
      <c r="BO29" s="245"/>
      <c r="BP29" s="245"/>
      <c r="BQ29" s="242">
        <v>23</v>
      </c>
      <c r="BR29" s="243"/>
      <c r="BS29" s="829"/>
      <c r="BT29" s="830"/>
      <c r="BU29" s="830"/>
      <c r="BV29" s="830"/>
      <c r="BW29" s="830"/>
      <c r="BX29" s="830"/>
      <c r="BY29" s="830"/>
      <c r="BZ29" s="830"/>
      <c r="CA29" s="830"/>
      <c r="CB29" s="830"/>
      <c r="CC29" s="830"/>
      <c r="CD29" s="830"/>
      <c r="CE29" s="830"/>
      <c r="CF29" s="830"/>
      <c r="CG29" s="83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45"/>
      <c r="DW29" s="846"/>
      <c r="DX29" s="846"/>
      <c r="DY29" s="846"/>
      <c r="DZ29" s="847"/>
      <c r="EA29" s="226"/>
    </row>
    <row r="30" spans="1:131" s="227" customFormat="1" ht="26.25" customHeight="1" x14ac:dyDescent="0.15">
      <c r="A30" s="246">
        <v>3</v>
      </c>
      <c r="B30" s="816" t="s">
        <v>393</v>
      </c>
      <c r="C30" s="817"/>
      <c r="D30" s="817"/>
      <c r="E30" s="817"/>
      <c r="F30" s="817"/>
      <c r="G30" s="817"/>
      <c r="H30" s="817"/>
      <c r="I30" s="817"/>
      <c r="J30" s="817"/>
      <c r="K30" s="817"/>
      <c r="L30" s="817"/>
      <c r="M30" s="817"/>
      <c r="N30" s="817"/>
      <c r="O30" s="817"/>
      <c r="P30" s="818"/>
      <c r="Q30" s="819">
        <v>1745</v>
      </c>
      <c r="R30" s="820"/>
      <c r="S30" s="820"/>
      <c r="T30" s="820"/>
      <c r="U30" s="820"/>
      <c r="V30" s="820">
        <v>1651</v>
      </c>
      <c r="W30" s="820"/>
      <c r="X30" s="820"/>
      <c r="Y30" s="820"/>
      <c r="Z30" s="820"/>
      <c r="AA30" s="820">
        <v>94</v>
      </c>
      <c r="AB30" s="820"/>
      <c r="AC30" s="820"/>
      <c r="AD30" s="820"/>
      <c r="AE30" s="821"/>
      <c r="AF30" s="822">
        <v>94</v>
      </c>
      <c r="AG30" s="823"/>
      <c r="AH30" s="823"/>
      <c r="AI30" s="823"/>
      <c r="AJ30" s="824"/>
      <c r="AK30" s="891">
        <v>256</v>
      </c>
      <c r="AL30" s="892"/>
      <c r="AM30" s="892"/>
      <c r="AN30" s="892"/>
      <c r="AO30" s="892"/>
      <c r="AP30" s="892" t="s">
        <v>589</v>
      </c>
      <c r="AQ30" s="892"/>
      <c r="AR30" s="892"/>
      <c r="AS30" s="892"/>
      <c r="AT30" s="892"/>
      <c r="AU30" s="892" t="s">
        <v>588</v>
      </c>
      <c r="AV30" s="892"/>
      <c r="AW30" s="892"/>
      <c r="AX30" s="892"/>
      <c r="AY30" s="892"/>
      <c r="AZ30" s="893" t="s">
        <v>596</v>
      </c>
      <c r="BA30" s="893"/>
      <c r="BB30" s="893"/>
      <c r="BC30" s="893"/>
      <c r="BD30" s="893"/>
      <c r="BE30" s="889"/>
      <c r="BF30" s="889"/>
      <c r="BG30" s="889"/>
      <c r="BH30" s="889"/>
      <c r="BI30" s="890"/>
      <c r="BJ30" s="232"/>
      <c r="BK30" s="232"/>
      <c r="BL30" s="232"/>
      <c r="BM30" s="232"/>
      <c r="BN30" s="232"/>
      <c r="BO30" s="245"/>
      <c r="BP30" s="245"/>
      <c r="BQ30" s="242">
        <v>24</v>
      </c>
      <c r="BR30" s="243"/>
      <c r="BS30" s="829"/>
      <c r="BT30" s="830"/>
      <c r="BU30" s="830"/>
      <c r="BV30" s="830"/>
      <c r="BW30" s="830"/>
      <c r="BX30" s="830"/>
      <c r="BY30" s="830"/>
      <c r="BZ30" s="830"/>
      <c r="CA30" s="830"/>
      <c r="CB30" s="830"/>
      <c r="CC30" s="830"/>
      <c r="CD30" s="830"/>
      <c r="CE30" s="830"/>
      <c r="CF30" s="830"/>
      <c r="CG30" s="83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45"/>
      <c r="DW30" s="846"/>
      <c r="DX30" s="846"/>
      <c r="DY30" s="846"/>
      <c r="DZ30" s="847"/>
      <c r="EA30" s="226"/>
    </row>
    <row r="31" spans="1:131" s="227" customFormat="1" ht="26.25" customHeight="1" x14ac:dyDescent="0.15">
      <c r="A31" s="246">
        <v>4</v>
      </c>
      <c r="B31" s="816" t="s">
        <v>394</v>
      </c>
      <c r="C31" s="817"/>
      <c r="D31" s="817"/>
      <c r="E31" s="817"/>
      <c r="F31" s="817"/>
      <c r="G31" s="817"/>
      <c r="H31" s="817"/>
      <c r="I31" s="817"/>
      <c r="J31" s="817"/>
      <c r="K31" s="817"/>
      <c r="L31" s="817"/>
      <c r="M31" s="817"/>
      <c r="N31" s="817"/>
      <c r="O31" s="817"/>
      <c r="P31" s="818"/>
      <c r="Q31" s="819">
        <v>6</v>
      </c>
      <c r="R31" s="820"/>
      <c r="S31" s="820"/>
      <c r="T31" s="820"/>
      <c r="U31" s="820"/>
      <c r="V31" s="820">
        <v>5</v>
      </c>
      <c r="W31" s="820"/>
      <c r="X31" s="820"/>
      <c r="Y31" s="820"/>
      <c r="Z31" s="820"/>
      <c r="AA31" s="820">
        <v>1</v>
      </c>
      <c r="AB31" s="820"/>
      <c r="AC31" s="820"/>
      <c r="AD31" s="820"/>
      <c r="AE31" s="821"/>
      <c r="AF31" s="822">
        <v>1</v>
      </c>
      <c r="AG31" s="823"/>
      <c r="AH31" s="823"/>
      <c r="AI31" s="823"/>
      <c r="AJ31" s="824"/>
      <c r="AK31" s="891" t="s">
        <v>586</v>
      </c>
      <c r="AL31" s="892"/>
      <c r="AM31" s="892"/>
      <c r="AN31" s="892"/>
      <c r="AO31" s="892"/>
      <c r="AP31" s="892" t="s">
        <v>589</v>
      </c>
      <c r="AQ31" s="892"/>
      <c r="AR31" s="892"/>
      <c r="AS31" s="892"/>
      <c r="AT31" s="892"/>
      <c r="AU31" s="892" t="s">
        <v>586</v>
      </c>
      <c r="AV31" s="892"/>
      <c r="AW31" s="892"/>
      <c r="AX31" s="892"/>
      <c r="AY31" s="892"/>
      <c r="AZ31" s="893" t="s">
        <v>598</v>
      </c>
      <c r="BA31" s="893"/>
      <c r="BB31" s="893"/>
      <c r="BC31" s="893"/>
      <c r="BD31" s="893"/>
      <c r="BE31" s="889"/>
      <c r="BF31" s="889"/>
      <c r="BG31" s="889"/>
      <c r="BH31" s="889"/>
      <c r="BI31" s="890"/>
      <c r="BJ31" s="232"/>
      <c r="BK31" s="232"/>
      <c r="BL31" s="232"/>
      <c r="BM31" s="232"/>
      <c r="BN31" s="232"/>
      <c r="BO31" s="245"/>
      <c r="BP31" s="245"/>
      <c r="BQ31" s="242">
        <v>25</v>
      </c>
      <c r="BR31" s="243"/>
      <c r="BS31" s="829"/>
      <c r="BT31" s="830"/>
      <c r="BU31" s="830"/>
      <c r="BV31" s="830"/>
      <c r="BW31" s="830"/>
      <c r="BX31" s="830"/>
      <c r="BY31" s="830"/>
      <c r="BZ31" s="830"/>
      <c r="CA31" s="830"/>
      <c r="CB31" s="830"/>
      <c r="CC31" s="830"/>
      <c r="CD31" s="830"/>
      <c r="CE31" s="830"/>
      <c r="CF31" s="830"/>
      <c r="CG31" s="83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45"/>
      <c r="DW31" s="846"/>
      <c r="DX31" s="846"/>
      <c r="DY31" s="846"/>
      <c r="DZ31" s="847"/>
      <c r="EA31" s="226"/>
    </row>
    <row r="32" spans="1:131" s="227" customFormat="1" ht="26.25" customHeight="1" x14ac:dyDescent="0.15">
      <c r="A32" s="246">
        <v>5</v>
      </c>
      <c r="B32" s="816" t="s">
        <v>395</v>
      </c>
      <c r="C32" s="817"/>
      <c r="D32" s="817"/>
      <c r="E32" s="817"/>
      <c r="F32" s="817"/>
      <c r="G32" s="817"/>
      <c r="H32" s="817"/>
      <c r="I32" s="817"/>
      <c r="J32" s="817"/>
      <c r="K32" s="817"/>
      <c r="L32" s="817"/>
      <c r="M32" s="817"/>
      <c r="N32" s="817"/>
      <c r="O32" s="817"/>
      <c r="P32" s="818"/>
      <c r="Q32" s="819">
        <v>459</v>
      </c>
      <c r="R32" s="820"/>
      <c r="S32" s="820"/>
      <c r="T32" s="820"/>
      <c r="U32" s="820"/>
      <c r="V32" s="820">
        <v>318</v>
      </c>
      <c r="W32" s="820"/>
      <c r="X32" s="820"/>
      <c r="Y32" s="820"/>
      <c r="Z32" s="820"/>
      <c r="AA32" s="820">
        <v>141</v>
      </c>
      <c r="AB32" s="820"/>
      <c r="AC32" s="820"/>
      <c r="AD32" s="820"/>
      <c r="AE32" s="821"/>
      <c r="AF32" s="822">
        <v>1334</v>
      </c>
      <c r="AG32" s="823"/>
      <c r="AH32" s="823"/>
      <c r="AI32" s="823"/>
      <c r="AJ32" s="824"/>
      <c r="AK32" s="891">
        <v>5</v>
      </c>
      <c r="AL32" s="892"/>
      <c r="AM32" s="892"/>
      <c r="AN32" s="892"/>
      <c r="AO32" s="892"/>
      <c r="AP32" s="892">
        <v>157</v>
      </c>
      <c r="AQ32" s="892"/>
      <c r="AR32" s="892"/>
      <c r="AS32" s="892"/>
      <c r="AT32" s="892"/>
      <c r="AU32" s="892">
        <v>3</v>
      </c>
      <c r="AV32" s="892"/>
      <c r="AW32" s="892"/>
      <c r="AX32" s="892"/>
      <c r="AY32" s="892"/>
      <c r="AZ32" s="893" t="s">
        <v>596</v>
      </c>
      <c r="BA32" s="893"/>
      <c r="BB32" s="893"/>
      <c r="BC32" s="893"/>
      <c r="BD32" s="893"/>
      <c r="BE32" s="889" t="s">
        <v>396</v>
      </c>
      <c r="BF32" s="889"/>
      <c r="BG32" s="889"/>
      <c r="BH32" s="889"/>
      <c r="BI32" s="890"/>
      <c r="BJ32" s="232"/>
      <c r="BK32" s="232"/>
      <c r="BL32" s="232"/>
      <c r="BM32" s="232"/>
      <c r="BN32" s="232"/>
      <c r="BO32" s="245"/>
      <c r="BP32" s="245"/>
      <c r="BQ32" s="242">
        <v>26</v>
      </c>
      <c r="BR32" s="243"/>
      <c r="BS32" s="829"/>
      <c r="BT32" s="830"/>
      <c r="BU32" s="830"/>
      <c r="BV32" s="830"/>
      <c r="BW32" s="830"/>
      <c r="BX32" s="830"/>
      <c r="BY32" s="830"/>
      <c r="BZ32" s="830"/>
      <c r="CA32" s="830"/>
      <c r="CB32" s="830"/>
      <c r="CC32" s="830"/>
      <c r="CD32" s="830"/>
      <c r="CE32" s="830"/>
      <c r="CF32" s="830"/>
      <c r="CG32" s="83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45"/>
      <c r="DW32" s="846"/>
      <c r="DX32" s="846"/>
      <c r="DY32" s="846"/>
      <c r="DZ32" s="847"/>
      <c r="EA32" s="226"/>
    </row>
    <row r="33" spans="1:131" s="227" customFormat="1" ht="26.25" customHeight="1" x14ac:dyDescent="0.15">
      <c r="A33" s="246">
        <v>6</v>
      </c>
      <c r="B33" s="816" t="s">
        <v>397</v>
      </c>
      <c r="C33" s="817"/>
      <c r="D33" s="817"/>
      <c r="E33" s="817"/>
      <c r="F33" s="817"/>
      <c r="G33" s="817"/>
      <c r="H33" s="817"/>
      <c r="I33" s="817"/>
      <c r="J33" s="817"/>
      <c r="K33" s="817"/>
      <c r="L33" s="817"/>
      <c r="M33" s="817"/>
      <c r="N33" s="817"/>
      <c r="O33" s="817"/>
      <c r="P33" s="818"/>
      <c r="Q33" s="819">
        <v>464</v>
      </c>
      <c r="R33" s="820"/>
      <c r="S33" s="820"/>
      <c r="T33" s="820"/>
      <c r="U33" s="820"/>
      <c r="V33" s="820">
        <v>451</v>
      </c>
      <c r="W33" s="820"/>
      <c r="X33" s="820"/>
      <c r="Y33" s="820"/>
      <c r="Z33" s="820"/>
      <c r="AA33" s="820">
        <v>13</v>
      </c>
      <c r="AB33" s="820"/>
      <c r="AC33" s="820"/>
      <c r="AD33" s="820"/>
      <c r="AE33" s="821"/>
      <c r="AF33" s="822">
        <v>12</v>
      </c>
      <c r="AG33" s="823"/>
      <c r="AH33" s="823"/>
      <c r="AI33" s="823"/>
      <c r="AJ33" s="824"/>
      <c r="AK33" s="891">
        <v>194</v>
      </c>
      <c r="AL33" s="892"/>
      <c r="AM33" s="892"/>
      <c r="AN33" s="892"/>
      <c r="AO33" s="892"/>
      <c r="AP33" s="892">
        <v>2637</v>
      </c>
      <c r="AQ33" s="892"/>
      <c r="AR33" s="892"/>
      <c r="AS33" s="892"/>
      <c r="AT33" s="892"/>
      <c r="AU33" s="892">
        <v>2630</v>
      </c>
      <c r="AV33" s="892"/>
      <c r="AW33" s="892"/>
      <c r="AX33" s="892"/>
      <c r="AY33" s="892"/>
      <c r="AZ33" s="893" t="s">
        <v>596</v>
      </c>
      <c r="BA33" s="893"/>
      <c r="BB33" s="893"/>
      <c r="BC33" s="893"/>
      <c r="BD33" s="893"/>
      <c r="BE33" s="889" t="s">
        <v>398</v>
      </c>
      <c r="BF33" s="889"/>
      <c r="BG33" s="889"/>
      <c r="BH33" s="889"/>
      <c r="BI33" s="890"/>
      <c r="BJ33" s="232"/>
      <c r="BK33" s="232"/>
      <c r="BL33" s="232"/>
      <c r="BM33" s="232"/>
      <c r="BN33" s="232"/>
      <c r="BO33" s="245"/>
      <c r="BP33" s="245"/>
      <c r="BQ33" s="242">
        <v>27</v>
      </c>
      <c r="BR33" s="243"/>
      <c r="BS33" s="829"/>
      <c r="BT33" s="830"/>
      <c r="BU33" s="830"/>
      <c r="BV33" s="830"/>
      <c r="BW33" s="830"/>
      <c r="BX33" s="830"/>
      <c r="BY33" s="830"/>
      <c r="BZ33" s="830"/>
      <c r="CA33" s="830"/>
      <c r="CB33" s="830"/>
      <c r="CC33" s="830"/>
      <c r="CD33" s="830"/>
      <c r="CE33" s="830"/>
      <c r="CF33" s="830"/>
      <c r="CG33" s="83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45"/>
      <c r="DW33" s="846"/>
      <c r="DX33" s="846"/>
      <c r="DY33" s="846"/>
      <c r="DZ33" s="847"/>
      <c r="EA33" s="226"/>
    </row>
    <row r="34" spans="1:131" s="227" customFormat="1" ht="26.25" customHeight="1" x14ac:dyDescent="0.15">
      <c r="A34" s="246">
        <v>7</v>
      </c>
      <c r="B34" s="816" t="s">
        <v>399</v>
      </c>
      <c r="C34" s="817"/>
      <c r="D34" s="817"/>
      <c r="E34" s="817"/>
      <c r="F34" s="817"/>
      <c r="G34" s="817"/>
      <c r="H34" s="817"/>
      <c r="I34" s="817"/>
      <c r="J34" s="817"/>
      <c r="K34" s="817"/>
      <c r="L34" s="817"/>
      <c r="M34" s="817"/>
      <c r="N34" s="817"/>
      <c r="O34" s="817"/>
      <c r="P34" s="818"/>
      <c r="Q34" s="819">
        <v>589</v>
      </c>
      <c r="R34" s="820"/>
      <c r="S34" s="820"/>
      <c r="T34" s="820"/>
      <c r="U34" s="820"/>
      <c r="V34" s="820">
        <v>584</v>
      </c>
      <c r="W34" s="820"/>
      <c r="X34" s="820"/>
      <c r="Y34" s="820"/>
      <c r="Z34" s="820"/>
      <c r="AA34" s="820">
        <v>6</v>
      </c>
      <c r="AB34" s="820"/>
      <c r="AC34" s="820"/>
      <c r="AD34" s="820"/>
      <c r="AE34" s="821"/>
      <c r="AF34" s="822">
        <v>6</v>
      </c>
      <c r="AG34" s="823"/>
      <c r="AH34" s="823"/>
      <c r="AI34" s="823"/>
      <c r="AJ34" s="824"/>
      <c r="AK34" s="891">
        <v>152</v>
      </c>
      <c r="AL34" s="892"/>
      <c r="AM34" s="892"/>
      <c r="AN34" s="892"/>
      <c r="AO34" s="892"/>
      <c r="AP34" s="892">
        <v>2405</v>
      </c>
      <c r="AQ34" s="892"/>
      <c r="AR34" s="892"/>
      <c r="AS34" s="892"/>
      <c r="AT34" s="892"/>
      <c r="AU34" s="892">
        <v>2097</v>
      </c>
      <c r="AV34" s="892"/>
      <c r="AW34" s="892"/>
      <c r="AX34" s="892"/>
      <c r="AY34" s="892"/>
      <c r="AZ34" s="893" t="s">
        <v>596</v>
      </c>
      <c r="BA34" s="893"/>
      <c r="BB34" s="893"/>
      <c r="BC34" s="893"/>
      <c r="BD34" s="893"/>
      <c r="BE34" s="889" t="s">
        <v>400</v>
      </c>
      <c r="BF34" s="889"/>
      <c r="BG34" s="889"/>
      <c r="BH34" s="889"/>
      <c r="BI34" s="890"/>
      <c r="BJ34" s="232"/>
      <c r="BK34" s="232"/>
      <c r="BL34" s="232"/>
      <c r="BM34" s="232"/>
      <c r="BN34" s="232"/>
      <c r="BO34" s="245"/>
      <c r="BP34" s="245"/>
      <c r="BQ34" s="242">
        <v>28</v>
      </c>
      <c r="BR34" s="243"/>
      <c r="BS34" s="829"/>
      <c r="BT34" s="830"/>
      <c r="BU34" s="830"/>
      <c r="BV34" s="830"/>
      <c r="BW34" s="830"/>
      <c r="BX34" s="830"/>
      <c r="BY34" s="830"/>
      <c r="BZ34" s="830"/>
      <c r="CA34" s="830"/>
      <c r="CB34" s="830"/>
      <c r="CC34" s="830"/>
      <c r="CD34" s="830"/>
      <c r="CE34" s="830"/>
      <c r="CF34" s="830"/>
      <c r="CG34" s="83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45"/>
      <c r="DW34" s="846"/>
      <c r="DX34" s="846"/>
      <c r="DY34" s="846"/>
      <c r="DZ34" s="847"/>
      <c r="EA34" s="226"/>
    </row>
    <row r="35" spans="1:131" s="227" customFormat="1" ht="26.25" customHeight="1" x14ac:dyDescent="0.15">
      <c r="A35" s="246">
        <v>8</v>
      </c>
      <c r="B35" s="816" t="s">
        <v>401</v>
      </c>
      <c r="C35" s="817"/>
      <c r="D35" s="817"/>
      <c r="E35" s="817"/>
      <c r="F35" s="817"/>
      <c r="G35" s="817"/>
      <c r="H35" s="817"/>
      <c r="I35" s="817"/>
      <c r="J35" s="817"/>
      <c r="K35" s="817"/>
      <c r="L35" s="817"/>
      <c r="M35" s="817"/>
      <c r="N35" s="817"/>
      <c r="O35" s="817"/>
      <c r="P35" s="818"/>
      <c r="Q35" s="819">
        <v>147</v>
      </c>
      <c r="R35" s="820"/>
      <c r="S35" s="820"/>
      <c r="T35" s="820"/>
      <c r="U35" s="820"/>
      <c r="V35" s="820">
        <v>65</v>
      </c>
      <c r="W35" s="820"/>
      <c r="X35" s="820"/>
      <c r="Y35" s="820"/>
      <c r="Z35" s="820"/>
      <c r="AA35" s="820">
        <v>82</v>
      </c>
      <c r="AB35" s="820"/>
      <c r="AC35" s="820"/>
      <c r="AD35" s="820"/>
      <c r="AE35" s="821"/>
      <c r="AF35" s="822">
        <v>150</v>
      </c>
      <c r="AG35" s="823"/>
      <c r="AH35" s="823"/>
      <c r="AI35" s="823"/>
      <c r="AJ35" s="824"/>
      <c r="AK35" s="891">
        <v>109</v>
      </c>
      <c r="AL35" s="892"/>
      <c r="AM35" s="892"/>
      <c r="AN35" s="892"/>
      <c r="AO35" s="892"/>
      <c r="AP35" s="892" t="s">
        <v>586</v>
      </c>
      <c r="AQ35" s="892"/>
      <c r="AR35" s="892"/>
      <c r="AS35" s="892"/>
      <c r="AT35" s="892"/>
      <c r="AU35" s="892">
        <v>302</v>
      </c>
      <c r="AV35" s="892"/>
      <c r="AW35" s="892"/>
      <c r="AX35" s="892"/>
      <c r="AY35" s="892"/>
      <c r="AZ35" s="893" t="s">
        <v>596</v>
      </c>
      <c r="BA35" s="893"/>
      <c r="BB35" s="893"/>
      <c r="BC35" s="893"/>
      <c r="BD35" s="893"/>
      <c r="BE35" s="889" t="s">
        <v>398</v>
      </c>
      <c r="BF35" s="889"/>
      <c r="BG35" s="889"/>
      <c r="BH35" s="889"/>
      <c r="BI35" s="890"/>
      <c r="BJ35" s="232"/>
      <c r="BK35" s="232"/>
      <c r="BL35" s="232"/>
      <c r="BM35" s="232"/>
      <c r="BN35" s="232"/>
      <c r="BO35" s="245"/>
      <c r="BP35" s="245"/>
      <c r="BQ35" s="242">
        <v>29</v>
      </c>
      <c r="BR35" s="243"/>
      <c r="BS35" s="829"/>
      <c r="BT35" s="830"/>
      <c r="BU35" s="830"/>
      <c r="BV35" s="830"/>
      <c r="BW35" s="830"/>
      <c r="BX35" s="830"/>
      <c r="BY35" s="830"/>
      <c r="BZ35" s="830"/>
      <c r="CA35" s="830"/>
      <c r="CB35" s="830"/>
      <c r="CC35" s="830"/>
      <c r="CD35" s="830"/>
      <c r="CE35" s="830"/>
      <c r="CF35" s="830"/>
      <c r="CG35" s="83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45"/>
      <c r="DW35" s="846"/>
      <c r="DX35" s="846"/>
      <c r="DY35" s="846"/>
      <c r="DZ35" s="847"/>
      <c r="EA35" s="226"/>
    </row>
    <row r="36" spans="1:131" s="227" customFormat="1" ht="26.25" customHeight="1" x14ac:dyDescent="0.15">
      <c r="A36" s="246">
        <v>9</v>
      </c>
      <c r="B36" s="816"/>
      <c r="C36" s="817"/>
      <c r="D36" s="817"/>
      <c r="E36" s="817"/>
      <c r="F36" s="817"/>
      <c r="G36" s="817"/>
      <c r="H36" s="817"/>
      <c r="I36" s="817"/>
      <c r="J36" s="817"/>
      <c r="K36" s="817"/>
      <c r="L36" s="817"/>
      <c r="M36" s="817"/>
      <c r="N36" s="817"/>
      <c r="O36" s="817"/>
      <c r="P36" s="818"/>
      <c r="Q36" s="819"/>
      <c r="R36" s="820"/>
      <c r="S36" s="820"/>
      <c r="T36" s="820"/>
      <c r="U36" s="820"/>
      <c r="V36" s="820"/>
      <c r="W36" s="820"/>
      <c r="X36" s="820"/>
      <c r="Y36" s="820"/>
      <c r="Z36" s="820"/>
      <c r="AA36" s="820"/>
      <c r="AB36" s="820"/>
      <c r="AC36" s="820"/>
      <c r="AD36" s="820"/>
      <c r="AE36" s="821"/>
      <c r="AF36" s="822"/>
      <c r="AG36" s="823"/>
      <c r="AH36" s="823"/>
      <c r="AI36" s="823"/>
      <c r="AJ36" s="824"/>
      <c r="AK36" s="891"/>
      <c r="AL36" s="892"/>
      <c r="AM36" s="892"/>
      <c r="AN36" s="892"/>
      <c r="AO36" s="892"/>
      <c r="AP36" s="892"/>
      <c r="AQ36" s="892"/>
      <c r="AR36" s="892"/>
      <c r="AS36" s="892"/>
      <c r="AT36" s="892"/>
      <c r="AU36" s="892"/>
      <c r="AV36" s="892"/>
      <c r="AW36" s="892"/>
      <c r="AX36" s="892"/>
      <c r="AY36" s="892"/>
      <c r="AZ36" s="893"/>
      <c r="BA36" s="893"/>
      <c r="BB36" s="893"/>
      <c r="BC36" s="893"/>
      <c r="BD36" s="893"/>
      <c r="BE36" s="889"/>
      <c r="BF36" s="889"/>
      <c r="BG36" s="889"/>
      <c r="BH36" s="889"/>
      <c r="BI36" s="890"/>
      <c r="BJ36" s="232"/>
      <c r="BK36" s="232"/>
      <c r="BL36" s="232"/>
      <c r="BM36" s="232"/>
      <c r="BN36" s="232"/>
      <c r="BO36" s="245"/>
      <c r="BP36" s="245"/>
      <c r="BQ36" s="242">
        <v>30</v>
      </c>
      <c r="BR36" s="243"/>
      <c r="BS36" s="829"/>
      <c r="BT36" s="830"/>
      <c r="BU36" s="830"/>
      <c r="BV36" s="830"/>
      <c r="BW36" s="830"/>
      <c r="BX36" s="830"/>
      <c r="BY36" s="830"/>
      <c r="BZ36" s="830"/>
      <c r="CA36" s="830"/>
      <c r="CB36" s="830"/>
      <c r="CC36" s="830"/>
      <c r="CD36" s="830"/>
      <c r="CE36" s="830"/>
      <c r="CF36" s="830"/>
      <c r="CG36" s="83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45"/>
      <c r="DW36" s="846"/>
      <c r="DX36" s="846"/>
      <c r="DY36" s="846"/>
      <c r="DZ36" s="847"/>
      <c r="EA36" s="226"/>
    </row>
    <row r="37" spans="1:131" s="227" customFormat="1" ht="26.25" customHeight="1" x14ac:dyDescent="0.15">
      <c r="A37" s="246">
        <v>10</v>
      </c>
      <c r="B37" s="816"/>
      <c r="C37" s="817"/>
      <c r="D37" s="817"/>
      <c r="E37" s="817"/>
      <c r="F37" s="817"/>
      <c r="G37" s="817"/>
      <c r="H37" s="817"/>
      <c r="I37" s="817"/>
      <c r="J37" s="817"/>
      <c r="K37" s="817"/>
      <c r="L37" s="817"/>
      <c r="M37" s="817"/>
      <c r="N37" s="817"/>
      <c r="O37" s="817"/>
      <c r="P37" s="818"/>
      <c r="Q37" s="819"/>
      <c r="R37" s="820"/>
      <c r="S37" s="820"/>
      <c r="T37" s="820"/>
      <c r="U37" s="820"/>
      <c r="V37" s="820"/>
      <c r="W37" s="820"/>
      <c r="X37" s="820"/>
      <c r="Y37" s="820"/>
      <c r="Z37" s="820"/>
      <c r="AA37" s="820"/>
      <c r="AB37" s="820"/>
      <c r="AC37" s="820"/>
      <c r="AD37" s="820"/>
      <c r="AE37" s="821"/>
      <c r="AF37" s="822"/>
      <c r="AG37" s="823"/>
      <c r="AH37" s="823"/>
      <c r="AI37" s="823"/>
      <c r="AJ37" s="824"/>
      <c r="AK37" s="891"/>
      <c r="AL37" s="892"/>
      <c r="AM37" s="892"/>
      <c r="AN37" s="892"/>
      <c r="AO37" s="892"/>
      <c r="AP37" s="892"/>
      <c r="AQ37" s="892"/>
      <c r="AR37" s="892"/>
      <c r="AS37" s="892"/>
      <c r="AT37" s="892"/>
      <c r="AU37" s="892"/>
      <c r="AV37" s="892"/>
      <c r="AW37" s="892"/>
      <c r="AX37" s="892"/>
      <c r="AY37" s="892"/>
      <c r="AZ37" s="893"/>
      <c r="BA37" s="893"/>
      <c r="BB37" s="893"/>
      <c r="BC37" s="893"/>
      <c r="BD37" s="893"/>
      <c r="BE37" s="889"/>
      <c r="BF37" s="889"/>
      <c r="BG37" s="889"/>
      <c r="BH37" s="889"/>
      <c r="BI37" s="890"/>
      <c r="BJ37" s="232"/>
      <c r="BK37" s="232"/>
      <c r="BL37" s="232"/>
      <c r="BM37" s="232"/>
      <c r="BN37" s="232"/>
      <c r="BO37" s="245"/>
      <c r="BP37" s="245"/>
      <c r="BQ37" s="242">
        <v>31</v>
      </c>
      <c r="BR37" s="243"/>
      <c r="BS37" s="829"/>
      <c r="BT37" s="830"/>
      <c r="BU37" s="830"/>
      <c r="BV37" s="830"/>
      <c r="BW37" s="830"/>
      <c r="BX37" s="830"/>
      <c r="BY37" s="830"/>
      <c r="BZ37" s="830"/>
      <c r="CA37" s="830"/>
      <c r="CB37" s="830"/>
      <c r="CC37" s="830"/>
      <c r="CD37" s="830"/>
      <c r="CE37" s="830"/>
      <c r="CF37" s="830"/>
      <c r="CG37" s="83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45"/>
      <c r="DW37" s="846"/>
      <c r="DX37" s="846"/>
      <c r="DY37" s="846"/>
      <c r="DZ37" s="847"/>
      <c r="EA37" s="226"/>
    </row>
    <row r="38" spans="1:131" s="227" customFormat="1" ht="26.25" customHeight="1" x14ac:dyDescent="0.15">
      <c r="A38" s="246">
        <v>11</v>
      </c>
      <c r="B38" s="816"/>
      <c r="C38" s="817"/>
      <c r="D38" s="817"/>
      <c r="E38" s="817"/>
      <c r="F38" s="817"/>
      <c r="G38" s="817"/>
      <c r="H38" s="817"/>
      <c r="I38" s="817"/>
      <c r="J38" s="817"/>
      <c r="K38" s="817"/>
      <c r="L38" s="817"/>
      <c r="M38" s="817"/>
      <c r="N38" s="817"/>
      <c r="O38" s="817"/>
      <c r="P38" s="818"/>
      <c r="Q38" s="819"/>
      <c r="R38" s="820"/>
      <c r="S38" s="820"/>
      <c r="T38" s="820"/>
      <c r="U38" s="820"/>
      <c r="V38" s="820"/>
      <c r="W38" s="820"/>
      <c r="X38" s="820"/>
      <c r="Y38" s="820"/>
      <c r="Z38" s="820"/>
      <c r="AA38" s="820"/>
      <c r="AB38" s="820"/>
      <c r="AC38" s="820"/>
      <c r="AD38" s="820"/>
      <c r="AE38" s="821"/>
      <c r="AF38" s="822"/>
      <c r="AG38" s="823"/>
      <c r="AH38" s="823"/>
      <c r="AI38" s="823"/>
      <c r="AJ38" s="824"/>
      <c r="AK38" s="891"/>
      <c r="AL38" s="892"/>
      <c r="AM38" s="892"/>
      <c r="AN38" s="892"/>
      <c r="AO38" s="892"/>
      <c r="AP38" s="892"/>
      <c r="AQ38" s="892"/>
      <c r="AR38" s="892"/>
      <c r="AS38" s="892"/>
      <c r="AT38" s="892"/>
      <c r="AU38" s="892"/>
      <c r="AV38" s="892"/>
      <c r="AW38" s="892"/>
      <c r="AX38" s="892"/>
      <c r="AY38" s="892"/>
      <c r="AZ38" s="893"/>
      <c r="BA38" s="893"/>
      <c r="BB38" s="893"/>
      <c r="BC38" s="893"/>
      <c r="BD38" s="893"/>
      <c r="BE38" s="889"/>
      <c r="BF38" s="889"/>
      <c r="BG38" s="889"/>
      <c r="BH38" s="889"/>
      <c r="BI38" s="890"/>
      <c r="BJ38" s="232"/>
      <c r="BK38" s="232"/>
      <c r="BL38" s="232"/>
      <c r="BM38" s="232"/>
      <c r="BN38" s="232"/>
      <c r="BO38" s="245"/>
      <c r="BP38" s="245"/>
      <c r="BQ38" s="242">
        <v>32</v>
      </c>
      <c r="BR38" s="243"/>
      <c r="BS38" s="829"/>
      <c r="BT38" s="830"/>
      <c r="BU38" s="830"/>
      <c r="BV38" s="830"/>
      <c r="BW38" s="830"/>
      <c r="BX38" s="830"/>
      <c r="BY38" s="830"/>
      <c r="BZ38" s="830"/>
      <c r="CA38" s="830"/>
      <c r="CB38" s="830"/>
      <c r="CC38" s="830"/>
      <c r="CD38" s="830"/>
      <c r="CE38" s="830"/>
      <c r="CF38" s="830"/>
      <c r="CG38" s="83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45"/>
      <c r="DW38" s="846"/>
      <c r="DX38" s="846"/>
      <c r="DY38" s="846"/>
      <c r="DZ38" s="847"/>
      <c r="EA38" s="226"/>
    </row>
    <row r="39" spans="1:131" s="227" customFormat="1" ht="26.25" customHeight="1" x14ac:dyDescent="0.15">
      <c r="A39" s="246">
        <v>12</v>
      </c>
      <c r="B39" s="816"/>
      <c r="C39" s="817"/>
      <c r="D39" s="817"/>
      <c r="E39" s="817"/>
      <c r="F39" s="817"/>
      <c r="G39" s="817"/>
      <c r="H39" s="817"/>
      <c r="I39" s="817"/>
      <c r="J39" s="817"/>
      <c r="K39" s="817"/>
      <c r="L39" s="817"/>
      <c r="M39" s="817"/>
      <c r="N39" s="817"/>
      <c r="O39" s="817"/>
      <c r="P39" s="818"/>
      <c r="Q39" s="819"/>
      <c r="R39" s="820"/>
      <c r="S39" s="820"/>
      <c r="T39" s="820"/>
      <c r="U39" s="820"/>
      <c r="V39" s="820"/>
      <c r="W39" s="820"/>
      <c r="X39" s="820"/>
      <c r="Y39" s="820"/>
      <c r="Z39" s="820"/>
      <c r="AA39" s="820"/>
      <c r="AB39" s="820"/>
      <c r="AC39" s="820"/>
      <c r="AD39" s="820"/>
      <c r="AE39" s="821"/>
      <c r="AF39" s="822"/>
      <c r="AG39" s="823"/>
      <c r="AH39" s="823"/>
      <c r="AI39" s="823"/>
      <c r="AJ39" s="824"/>
      <c r="AK39" s="891"/>
      <c r="AL39" s="892"/>
      <c r="AM39" s="892"/>
      <c r="AN39" s="892"/>
      <c r="AO39" s="892"/>
      <c r="AP39" s="892"/>
      <c r="AQ39" s="892"/>
      <c r="AR39" s="892"/>
      <c r="AS39" s="892"/>
      <c r="AT39" s="892"/>
      <c r="AU39" s="892"/>
      <c r="AV39" s="892"/>
      <c r="AW39" s="892"/>
      <c r="AX39" s="892"/>
      <c r="AY39" s="892"/>
      <c r="AZ39" s="893"/>
      <c r="BA39" s="893"/>
      <c r="BB39" s="893"/>
      <c r="BC39" s="893"/>
      <c r="BD39" s="893"/>
      <c r="BE39" s="889"/>
      <c r="BF39" s="889"/>
      <c r="BG39" s="889"/>
      <c r="BH39" s="889"/>
      <c r="BI39" s="890"/>
      <c r="BJ39" s="232"/>
      <c r="BK39" s="232"/>
      <c r="BL39" s="232"/>
      <c r="BM39" s="232"/>
      <c r="BN39" s="232"/>
      <c r="BO39" s="245"/>
      <c r="BP39" s="245"/>
      <c r="BQ39" s="242">
        <v>33</v>
      </c>
      <c r="BR39" s="243"/>
      <c r="BS39" s="829"/>
      <c r="BT39" s="830"/>
      <c r="BU39" s="830"/>
      <c r="BV39" s="830"/>
      <c r="BW39" s="830"/>
      <c r="BX39" s="830"/>
      <c r="BY39" s="830"/>
      <c r="BZ39" s="830"/>
      <c r="CA39" s="830"/>
      <c r="CB39" s="830"/>
      <c r="CC39" s="830"/>
      <c r="CD39" s="830"/>
      <c r="CE39" s="830"/>
      <c r="CF39" s="830"/>
      <c r="CG39" s="83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45"/>
      <c r="DW39" s="846"/>
      <c r="DX39" s="846"/>
      <c r="DY39" s="846"/>
      <c r="DZ39" s="847"/>
      <c r="EA39" s="226"/>
    </row>
    <row r="40" spans="1:131" s="227" customFormat="1" ht="26.25" customHeight="1" x14ac:dyDescent="0.15">
      <c r="A40" s="241">
        <v>13</v>
      </c>
      <c r="B40" s="816"/>
      <c r="C40" s="817"/>
      <c r="D40" s="817"/>
      <c r="E40" s="817"/>
      <c r="F40" s="817"/>
      <c r="G40" s="817"/>
      <c r="H40" s="817"/>
      <c r="I40" s="817"/>
      <c r="J40" s="817"/>
      <c r="K40" s="817"/>
      <c r="L40" s="817"/>
      <c r="M40" s="817"/>
      <c r="N40" s="817"/>
      <c r="O40" s="817"/>
      <c r="P40" s="818"/>
      <c r="Q40" s="819"/>
      <c r="R40" s="820"/>
      <c r="S40" s="820"/>
      <c r="T40" s="820"/>
      <c r="U40" s="820"/>
      <c r="V40" s="820"/>
      <c r="W40" s="820"/>
      <c r="X40" s="820"/>
      <c r="Y40" s="820"/>
      <c r="Z40" s="820"/>
      <c r="AA40" s="820"/>
      <c r="AB40" s="820"/>
      <c r="AC40" s="820"/>
      <c r="AD40" s="820"/>
      <c r="AE40" s="821"/>
      <c r="AF40" s="822"/>
      <c r="AG40" s="823"/>
      <c r="AH40" s="823"/>
      <c r="AI40" s="823"/>
      <c r="AJ40" s="824"/>
      <c r="AK40" s="891"/>
      <c r="AL40" s="892"/>
      <c r="AM40" s="892"/>
      <c r="AN40" s="892"/>
      <c r="AO40" s="892"/>
      <c r="AP40" s="892"/>
      <c r="AQ40" s="892"/>
      <c r="AR40" s="892"/>
      <c r="AS40" s="892"/>
      <c r="AT40" s="892"/>
      <c r="AU40" s="892"/>
      <c r="AV40" s="892"/>
      <c r="AW40" s="892"/>
      <c r="AX40" s="892"/>
      <c r="AY40" s="892"/>
      <c r="AZ40" s="893"/>
      <c r="BA40" s="893"/>
      <c r="BB40" s="893"/>
      <c r="BC40" s="893"/>
      <c r="BD40" s="893"/>
      <c r="BE40" s="889"/>
      <c r="BF40" s="889"/>
      <c r="BG40" s="889"/>
      <c r="BH40" s="889"/>
      <c r="BI40" s="890"/>
      <c r="BJ40" s="232"/>
      <c r="BK40" s="232"/>
      <c r="BL40" s="232"/>
      <c r="BM40" s="232"/>
      <c r="BN40" s="232"/>
      <c r="BO40" s="245"/>
      <c r="BP40" s="245"/>
      <c r="BQ40" s="242">
        <v>34</v>
      </c>
      <c r="BR40" s="243"/>
      <c r="BS40" s="829"/>
      <c r="BT40" s="830"/>
      <c r="BU40" s="830"/>
      <c r="BV40" s="830"/>
      <c r="BW40" s="830"/>
      <c r="BX40" s="830"/>
      <c r="BY40" s="830"/>
      <c r="BZ40" s="830"/>
      <c r="CA40" s="830"/>
      <c r="CB40" s="830"/>
      <c r="CC40" s="830"/>
      <c r="CD40" s="830"/>
      <c r="CE40" s="830"/>
      <c r="CF40" s="830"/>
      <c r="CG40" s="83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45"/>
      <c r="DW40" s="846"/>
      <c r="DX40" s="846"/>
      <c r="DY40" s="846"/>
      <c r="DZ40" s="847"/>
      <c r="EA40" s="226"/>
    </row>
    <row r="41" spans="1:131" s="227" customFormat="1" ht="26.25" customHeight="1" x14ac:dyDescent="0.15">
      <c r="A41" s="241">
        <v>14</v>
      </c>
      <c r="B41" s="816"/>
      <c r="C41" s="817"/>
      <c r="D41" s="817"/>
      <c r="E41" s="817"/>
      <c r="F41" s="817"/>
      <c r="G41" s="817"/>
      <c r="H41" s="817"/>
      <c r="I41" s="817"/>
      <c r="J41" s="817"/>
      <c r="K41" s="817"/>
      <c r="L41" s="817"/>
      <c r="M41" s="817"/>
      <c r="N41" s="817"/>
      <c r="O41" s="817"/>
      <c r="P41" s="818"/>
      <c r="Q41" s="819"/>
      <c r="R41" s="820"/>
      <c r="S41" s="820"/>
      <c r="T41" s="820"/>
      <c r="U41" s="820"/>
      <c r="V41" s="820"/>
      <c r="W41" s="820"/>
      <c r="X41" s="820"/>
      <c r="Y41" s="820"/>
      <c r="Z41" s="820"/>
      <c r="AA41" s="820"/>
      <c r="AB41" s="820"/>
      <c r="AC41" s="820"/>
      <c r="AD41" s="820"/>
      <c r="AE41" s="821"/>
      <c r="AF41" s="822"/>
      <c r="AG41" s="823"/>
      <c r="AH41" s="823"/>
      <c r="AI41" s="823"/>
      <c r="AJ41" s="824"/>
      <c r="AK41" s="891"/>
      <c r="AL41" s="892"/>
      <c r="AM41" s="892"/>
      <c r="AN41" s="892"/>
      <c r="AO41" s="892"/>
      <c r="AP41" s="892"/>
      <c r="AQ41" s="892"/>
      <c r="AR41" s="892"/>
      <c r="AS41" s="892"/>
      <c r="AT41" s="892"/>
      <c r="AU41" s="892"/>
      <c r="AV41" s="892"/>
      <c r="AW41" s="892"/>
      <c r="AX41" s="892"/>
      <c r="AY41" s="892"/>
      <c r="AZ41" s="893"/>
      <c r="BA41" s="893"/>
      <c r="BB41" s="893"/>
      <c r="BC41" s="893"/>
      <c r="BD41" s="893"/>
      <c r="BE41" s="889"/>
      <c r="BF41" s="889"/>
      <c r="BG41" s="889"/>
      <c r="BH41" s="889"/>
      <c r="BI41" s="890"/>
      <c r="BJ41" s="232"/>
      <c r="BK41" s="232"/>
      <c r="BL41" s="232"/>
      <c r="BM41" s="232"/>
      <c r="BN41" s="232"/>
      <c r="BO41" s="245"/>
      <c r="BP41" s="245"/>
      <c r="BQ41" s="242">
        <v>35</v>
      </c>
      <c r="BR41" s="243"/>
      <c r="BS41" s="829"/>
      <c r="BT41" s="830"/>
      <c r="BU41" s="830"/>
      <c r="BV41" s="830"/>
      <c r="BW41" s="830"/>
      <c r="BX41" s="830"/>
      <c r="BY41" s="830"/>
      <c r="BZ41" s="830"/>
      <c r="CA41" s="830"/>
      <c r="CB41" s="830"/>
      <c r="CC41" s="830"/>
      <c r="CD41" s="830"/>
      <c r="CE41" s="830"/>
      <c r="CF41" s="830"/>
      <c r="CG41" s="83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45"/>
      <c r="DW41" s="846"/>
      <c r="DX41" s="846"/>
      <c r="DY41" s="846"/>
      <c r="DZ41" s="847"/>
      <c r="EA41" s="226"/>
    </row>
    <row r="42" spans="1:131" s="227" customFormat="1" ht="26.25" customHeight="1" x14ac:dyDescent="0.15">
      <c r="A42" s="241">
        <v>15</v>
      </c>
      <c r="B42" s="816"/>
      <c r="C42" s="817"/>
      <c r="D42" s="817"/>
      <c r="E42" s="817"/>
      <c r="F42" s="817"/>
      <c r="G42" s="817"/>
      <c r="H42" s="817"/>
      <c r="I42" s="817"/>
      <c r="J42" s="817"/>
      <c r="K42" s="817"/>
      <c r="L42" s="817"/>
      <c r="M42" s="817"/>
      <c r="N42" s="817"/>
      <c r="O42" s="817"/>
      <c r="P42" s="818"/>
      <c r="Q42" s="819"/>
      <c r="R42" s="820"/>
      <c r="S42" s="820"/>
      <c r="T42" s="820"/>
      <c r="U42" s="820"/>
      <c r="V42" s="820"/>
      <c r="W42" s="820"/>
      <c r="X42" s="820"/>
      <c r="Y42" s="820"/>
      <c r="Z42" s="820"/>
      <c r="AA42" s="820"/>
      <c r="AB42" s="820"/>
      <c r="AC42" s="820"/>
      <c r="AD42" s="820"/>
      <c r="AE42" s="821"/>
      <c r="AF42" s="822"/>
      <c r="AG42" s="823"/>
      <c r="AH42" s="823"/>
      <c r="AI42" s="823"/>
      <c r="AJ42" s="824"/>
      <c r="AK42" s="891"/>
      <c r="AL42" s="892"/>
      <c r="AM42" s="892"/>
      <c r="AN42" s="892"/>
      <c r="AO42" s="892"/>
      <c r="AP42" s="892"/>
      <c r="AQ42" s="892"/>
      <c r="AR42" s="892"/>
      <c r="AS42" s="892"/>
      <c r="AT42" s="892"/>
      <c r="AU42" s="892"/>
      <c r="AV42" s="892"/>
      <c r="AW42" s="892"/>
      <c r="AX42" s="892"/>
      <c r="AY42" s="892"/>
      <c r="AZ42" s="893"/>
      <c r="BA42" s="893"/>
      <c r="BB42" s="893"/>
      <c r="BC42" s="893"/>
      <c r="BD42" s="893"/>
      <c r="BE42" s="889"/>
      <c r="BF42" s="889"/>
      <c r="BG42" s="889"/>
      <c r="BH42" s="889"/>
      <c r="BI42" s="890"/>
      <c r="BJ42" s="232"/>
      <c r="BK42" s="232"/>
      <c r="BL42" s="232"/>
      <c r="BM42" s="232"/>
      <c r="BN42" s="232"/>
      <c r="BO42" s="245"/>
      <c r="BP42" s="245"/>
      <c r="BQ42" s="242">
        <v>36</v>
      </c>
      <c r="BR42" s="243"/>
      <c r="BS42" s="829"/>
      <c r="BT42" s="830"/>
      <c r="BU42" s="830"/>
      <c r="BV42" s="830"/>
      <c r="BW42" s="830"/>
      <c r="BX42" s="830"/>
      <c r="BY42" s="830"/>
      <c r="BZ42" s="830"/>
      <c r="CA42" s="830"/>
      <c r="CB42" s="830"/>
      <c r="CC42" s="830"/>
      <c r="CD42" s="830"/>
      <c r="CE42" s="830"/>
      <c r="CF42" s="830"/>
      <c r="CG42" s="83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45"/>
      <c r="DW42" s="846"/>
      <c r="DX42" s="846"/>
      <c r="DY42" s="846"/>
      <c r="DZ42" s="847"/>
      <c r="EA42" s="226"/>
    </row>
    <row r="43" spans="1:131" s="227" customFormat="1" ht="26.25" customHeight="1" x14ac:dyDescent="0.15">
      <c r="A43" s="241">
        <v>16</v>
      </c>
      <c r="B43" s="816"/>
      <c r="C43" s="817"/>
      <c r="D43" s="817"/>
      <c r="E43" s="817"/>
      <c r="F43" s="817"/>
      <c r="G43" s="817"/>
      <c r="H43" s="817"/>
      <c r="I43" s="817"/>
      <c r="J43" s="817"/>
      <c r="K43" s="817"/>
      <c r="L43" s="817"/>
      <c r="M43" s="817"/>
      <c r="N43" s="817"/>
      <c r="O43" s="817"/>
      <c r="P43" s="818"/>
      <c r="Q43" s="819"/>
      <c r="R43" s="820"/>
      <c r="S43" s="820"/>
      <c r="T43" s="820"/>
      <c r="U43" s="820"/>
      <c r="V43" s="820"/>
      <c r="W43" s="820"/>
      <c r="X43" s="820"/>
      <c r="Y43" s="820"/>
      <c r="Z43" s="820"/>
      <c r="AA43" s="820"/>
      <c r="AB43" s="820"/>
      <c r="AC43" s="820"/>
      <c r="AD43" s="820"/>
      <c r="AE43" s="821"/>
      <c r="AF43" s="822"/>
      <c r="AG43" s="823"/>
      <c r="AH43" s="823"/>
      <c r="AI43" s="823"/>
      <c r="AJ43" s="824"/>
      <c r="AK43" s="891"/>
      <c r="AL43" s="892"/>
      <c r="AM43" s="892"/>
      <c r="AN43" s="892"/>
      <c r="AO43" s="892"/>
      <c r="AP43" s="892"/>
      <c r="AQ43" s="892"/>
      <c r="AR43" s="892"/>
      <c r="AS43" s="892"/>
      <c r="AT43" s="892"/>
      <c r="AU43" s="892"/>
      <c r="AV43" s="892"/>
      <c r="AW43" s="892"/>
      <c r="AX43" s="892"/>
      <c r="AY43" s="892"/>
      <c r="AZ43" s="893"/>
      <c r="BA43" s="893"/>
      <c r="BB43" s="893"/>
      <c r="BC43" s="893"/>
      <c r="BD43" s="893"/>
      <c r="BE43" s="889"/>
      <c r="BF43" s="889"/>
      <c r="BG43" s="889"/>
      <c r="BH43" s="889"/>
      <c r="BI43" s="890"/>
      <c r="BJ43" s="232"/>
      <c r="BK43" s="232"/>
      <c r="BL43" s="232"/>
      <c r="BM43" s="232"/>
      <c r="BN43" s="232"/>
      <c r="BO43" s="245"/>
      <c r="BP43" s="245"/>
      <c r="BQ43" s="242">
        <v>37</v>
      </c>
      <c r="BR43" s="243"/>
      <c r="BS43" s="829"/>
      <c r="BT43" s="830"/>
      <c r="BU43" s="830"/>
      <c r="BV43" s="830"/>
      <c r="BW43" s="830"/>
      <c r="BX43" s="830"/>
      <c r="BY43" s="830"/>
      <c r="BZ43" s="830"/>
      <c r="CA43" s="830"/>
      <c r="CB43" s="830"/>
      <c r="CC43" s="830"/>
      <c r="CD43" s="830"/>
      <c r="CE43" s="830"/>
      <c r="CF43" s="830"/>
      <c r="CG43" s="83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45"/>
      <c r="DW43" s="846"/>
      <c r="DX43" s="846"/>
      <c r="DY43" s="846"/>
      <c r="DZ43" s="847"/>
      <c r="EA43" s="226"/>
    </row>
    <row r="44" spans="1:131" s="227" customFormat="1" ht="26.25" customHeight="1" x14ac:dyDescent="0.15">
      <c r="A44" s="241">
        <v>17</v>
      </c>
      <c r="B44" s="816"/>
      <c r="C44" s="817"/>
      <c r="D44" s="817"/>
      <c r="E44" s="817"/>
      <c r="F44" s="817"/>
      <c r="G44" s="817"/>
      <c r="H44" s="817"/>
      <c r="I44" s="817"/>
      <c r="J44" s="817"/>
      <c r="K44" s="817"/>
      <c r="L44" s="817"/>
      <c r="M44" s="817"/>
      <c r="N44" s="817"/>
      <c r="O44" s="817"/>
      <c r="P44" s="818"/>
      <c r="Q44" s="819"/>
      <c r="R44" s="820"/>
      <c r="S44" s="820"/>
      <c r="T44" s="820"/>
      <c r="U44" s="820"/>
      <c r="V44" s="820"/>
      <c r="W44" s="820"/>
      <c r="X44" s="820"/>
      <c r="Y44" s="820"/>
      <c r="Z44" s="820"/>
      <c r="AA44" s="820"/>
      <c r="AB44" s="820"/>
      <c r="AC44" s="820"/>
      <c r="AD44" s="820"/>
      <c r="AE44" s="821"/>
      <c r="AF44" s="822"/>
      <c r="AG44" s="823"/>
      <c r="AH44" s="823"/>
      <c r="AI44" s="823"/>
      <c r="AJ44" s="824"/>
      <c r="AK44" s="891"/>
      <c r="AL44" s="892"/>
      <c r="AM44" s="892"/>
      <c r="AN44" s="892"/>
      <c r="AO44" s="892"/>
      <c r="AP44" s="892"/>
      <c r="AQ44" s="892"/>
      <c r="AR44" s="892"/>
      <c r="AS44" s="892"/>
      <c r="AT44" s="892"/>
      <c r="AU44" s="892"/>
      <c r="AV44" s="892"/>
      <c r="AW44" s="892"/>
      <c r="AX44" s="892"/>
      <c r="AY44" s="892"/>
      <c r="AZ44" s="893"/>
      <c r="BA44" s="893"/>
      <c r="BB44" s="893"/>
      <c r="BC44" s="893"/>
      <c r="BD44" s="893"/>
      <c r="BE44" s="889"/>
      <c r="BF44" s="889"/>
      <c r="BG44" s="889"/>
      <c r="BH44" s="889"/>
      <c r="BI44" s="890"/>
      <c r="BJ44" s="232"/>
      <c r="BK44" s="232"/>
      <c r="BL44" s="232"/>
      <c r="BM44" s="232"/>
      <c r="BN44" s="232"/>
      <c r="BO44" s="245"/>
      <c r="BP44" s="245"/>
      <c r="BQ44" s="242">
        <v>38</v>
      </c>
      <c r="BR44" s="243"/>
      <c r="BS44" s="829"/>
      <c r="BT44" s="830"/>
      <c r="BU44" s="830"/>
      <c r="BV44" s="830"/>
      <c r="BW44" s="830"/>
      <c r="BX44" s="830"/>
      <c r="BY44" s="830"/>
      <c r="BZ44" s="830"/>
      <c r="CA44" s="830"/>
      <c r="CB44" s="830"/>
      <c r="CC44" s="830"/>
      <c r="CD44" s="830"/>
      <c r="CE44" s="830"/>
      <c r="CF44" s="830"/>
      <c r="CG44" s="83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45"/>
      <c r="DW44" s="846"/>
      <c r="DX44" s="846"/>
      <c r="DY44" s="846"/>
      <c r="DZ44" s="847"/>
      <c r="EA44" s="226"/>
    </row>
    <row r="45" spans="1:131" s="227" customFormat="1" ht="26.25" customHeight="1" x14ac:dyDescent="0.15">
      <c r="A45" s="241">
        <v>18</v>
      </c>
      <c r="B45" s="816"/>
      <c r="C45" s="817"/>
      <c r="D45" s="817"/>
      <c r="E45" s="817"/>
      <c r="F45" s="817"/>
      <c r="G45" s="817"/>
      <c r="H45" s="817"/>
      <c r="I45" s="817"/>
      <c r="J45" s="817"/>
      <c r="K45" s="817"/>
      <c r="L45" s="817"/>
      <c r="M45" s="817"/>
      <c r="N45" s="817"/>
      <c r="O45" s="817"/>
      <c r="P45" s="818"/>
      <c r="Q45" s="819"/>
      <c r="R45" s="820"/>
      <c r="S45" s="820"/>
      <c r="T45" s="820"/>
      <c r="U45" s="820"/>
      <c r="V45" s="820"/>
      <c r="W45" s="820"/>
      <c r="X45" s="820"/>
      <c r="Y45" s="820"/>
      <c r="Z45" s="820"/>
      <c r="AA45" s="820"/>
      <c r="AB45" s="820"/>
      <c r="AC45" s="820"/>
      <c r="AD45" s="820"/>
      <c r="AE45" s="821"/>
      <c r="AF45" s="822"/>
      <c r="AG45" s="823"/>
      <c r="AH45" s="823"/>
      <c r="AI45" s="823"/>
      <c r="AJ45" s="824"/>
      <c r="AK45" s="891"/>
      <c r="AL45" s="892"/>
      <c r="AM45" s="892"/>
      <c r="AN45" s="892"/>
      <c r="AO45" s="892"/>
      <c r="AP45" s="892"/>
      <c r="AQ45" s="892"/>
      <c r="AR45" s="892"/>
      <c r="AS45" s="892"/>
      <c r="AT45" s="892"/>
      <c r="AU45" s="892"/>
      <c r="AV45" s="892"/>
      <c r="AW45" s="892"/>
      <c r="AX45" s="892"/>
      <c r="AY45" s="892"/>
      <c r="AZ45" s="893"/>
      <c r="BA45" s="893"/>
      <c r="BB45" s="893"/>
      <c r="BC45" s="893"/>
      <c r="BD45" s="893"/>
      <c r="BE45" s="889"/>
      <c r="BF45" s="889"/>
      <c r="BG45" s="889"/>
      <c r="BH45" s="889"/>
      <c r="BI45" s="890"/>
      <c r="BJ45" s="232"/>
      <c r="BK45" s="232"/>
      <c r="BL45" s="232"/>
      <c r="BM45" s="232"/>
      <c r="BN45" s="232"/>
      <c r="BO45" s="245"/>
      <c r="BP45" s="245"/>
      <c r="BQ45" s="242">
        <v>39</v>
      </c>
      <c r="BR45" s="243"/>
      <c r="BS45" s="829"/>
      <c r="BT45" s="830"/>
      <c r="BU45" s="830"/>
      <c r="BV45" s="830"/>
      <c r="BW45" s="830"/>
      <c r="BX45" s="830"/>
      <c r="BY45" s="830"/>
      <c r="BZ45" s="830"/>
      <c r="CA45" s="830"/>
      <c r="CB45" s="830"/>
      <c r="CC45" s="830"/>
      <c r="CD45" s="830"/>
      <c r="CE45" s="830"/>
      <c r="CF45" s="830"/>
      <c r="CG45" s="83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45"/>
      <c r="DW45" s="846"/>
      <c r="DX45" s="846"/>
      <c r="DY45" s="846"/>
      <c r="DZ45" s="847"/>
      <c r="EA45" s="226"/>
    </row>
    <row r="46" spans="1:131" s="227" customFormat="1" ht="26.25" customHeight="1" x14ac:dyDescent="0.15">
      <c r="A46" s="241">
        <v>19</v>
      </c>
      <c r="B46" s="816"/>
      <c r="C46" s="817"/>
      <c r="D46" s="817"/>
      <c r="E46" s="817"/>
      <c r="F46" s="817"/>
      <c r="G46" s="817"/>
      <c r="H46" s="817"/>
      <c r="I46" s="817"/>
      <c r="J46" s="817"/>
      <c r="K46" s="817"/>
      <c r="L46" s="817"/>
      <c r="M46" s="817"/>
      <c r="N46" s="817"/>
      <c r="O46" s="817"/>
      <c r="P46" s="818"/>
      <c r="Q46" s="819"/>
      <c r="R46" s="820"/>
      <c r="S46" s="820"/>
      <c r="T46" s="820"/>
      <c r="U46" s="820"/>
      <c r="V46" s="820"/>
      <c r="W46" s="820"/>
      <c r="X46" s="820"/>
      <c r="Y46" s="820"/>
      <c r="Z46" s="820"/>
      <c r="AA46" s="820"/>
      <c r="AB46" s="820"/>
      <c r="AC46" s="820"/>
      <c r="AD46" s="820"/>
      <c r="AE46" s="821"/>
      <c r="AF46" s="822"/>
      <c r="AG46" s="823"/>
      <c r="AH46" s="823"/>
      <c r="AI46" s="823"/>
      <c r="AJ46" s="824"/>
      <c r="AK46" s="891"/>
      <c r="AL46" s="892"/>
      <c r="AM46" s="892"/>
      <c r="AN46" s="892"/>
      <c r="AO46" s="892"/>
      <c r="AP46" s="892"/>
      <c r="AQ46" s="892"/>
      <c r="AR46" s="892"/>
      <c r="AS46" s="892"/>
      <c r="AT46" s="892"/>
      <c r="AU46" s="892"/>
      <c r="AV46" s="892"/>
      <c r="AW46" s="892"/>
      <c r="AX46" s="892"/>
      <c r="AY46" s="892"/>
      <c r="AZ46" s="893"/>
      <c r="BA46" s="893"/>
      <c r="BB46" s="893"/>
      <c r="BC46" s="893"/>
      <c r="BD46" s="893"/>
      <c r="BE46" s="889"/>
      <c r="BF46" s="889"/>
      <c r="BG46" s="889"/>
      <c r="BH46" s="889"/>
      <c r="BI46" s="890"/>
      <c r="BJ46" s="232"/>
      <c r="BK46" s="232"/>
      <c r="BL46" s="232"/>
      <c r="BM46" s="232"/>
      <c r="BN46" s="232"/>
      <c r="BO46" s="245"/>
      <c r="BP46" s="245"/>
      <c r="BQ46" s="242">
        <v>40</v>
      </c>
      <c r="BR46" s="243"/>
      <c r="BS46" s="829"/>
      <c r="BT46" s="830"/>
      <c r="BU46" s="830"/>
      <c r="BV46" s="830"/>
      <c r="BW46" s="830"/>
      <c r="BX46" s="830"/>
      <c r="BY46" s="830"/>
      <c r="BZ46" s="830"/>
      <c r="CA46" s="830"/>
      <c r="CB46" s="830"/>
      <c r="CC46" s="830"/>
      <c r="CD46" s="830"/>
      <c r="CE46" s="830"/>
      <c r="CF46" s="830"/>
      <c r="CG46" s="83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45"/>
      <c r="DW46" s="846"/>
      <c r="DX46" s="846"/>
      <c r="DY46" s="846"/>
      <c r="DZ46" s="847"/>
      <c r="EA46" s="226"/>
    </row>
    <row r="47" spans="1:131" s="227" customFormat="1" ht="26.25" customHeight="1" x14ac:dyDescent="0.15">
      <c r="A47" s="241">
        <v>20</v>
      </c>
      <c r="B47" s="816"/>
      <c r="C47" s="817"/>
      <c r="D47" s="817"/>
      <c r="E47" s="817"/>
      <c r="F47" s="817"/>
      <c r="G47" s="817"/>
      <c r="H47" s="817"/>
      <c r="I47" s="817"/>
      <c r="J47" s="817"/>
      <c r="K47" s="817"/>
      <c r="L47" s="817"/>
      <c r="M47" s="817"/>
      <c r="N47" s="817"/>
      <c r="O47" s="817"/>
      <c r="P47" s="818"/>
      <c r="Q47" s="819"/>
      <c r="R47" s="820"/>
      <c r="S47" s="820"/>
      <c r="T47" s="820"/>
      <c r="U47" s="820"/>
      <c r="V47" s="820"/>
      <c r="W47" s="820"/>
      <c r="X47" s="820"/>
      <c r="Y47" s="820"/>
      <c r="Z47" s="820"/>
      <c r="AA47" s="820"/>
      <c r="AB47" s="820"/>
      <c r="AC47" s="820"/>
      <c r="AD47" s="820"/>
      <c r="AE47" s="821"/>
      <c r="AF47" s="822"/>
      <c r="AG47" s="823"/>
      <c r="AH47" s="823"/>
      <c r="AI47" s="823"/>
      <c r="AJ47" s="824"/>
      <c r="AK47" s="891"/>
      <c r="AL47" s="892"/>
      <c r="AM47" s="892"/>
      <c r="AN47" s="892"/>
      <c r="AO47" s="892"/>
      <c r="AP47" s="892"/>
      <c r="AQ47" s="892"/>
      <c r="AR47" s="892"/>
      <c r="AS47" s="892"/>
      <c r="AT47" s="892"/>
      <c r="AU47" s="892"/>
      <c r="AV47" s="892"/>
      <c r="AW47" s="892"/>
      <c r="AX47" s="892"/>
      <c r="AY47" s="892"/>
      <c r="AZ47" s="893"/>
      <c r="BA47" s="893"/>
      <c r="BB47" s="893"/>
      <c r="BC47" s="893"/>
      <c r="BD47" s="893"/>
      <c r="BE47" s="889"/>
      <c r="BF47" s="889"/>
      <c r="BG47" s="889"/>
      <c r="BH47" s="889"/>
      <c r="BI47" s="890"/>
      <c r="BJ47" s="232"/>
      <c r="BK47" s="232"/>
      <c r="BL47" s="232"/>
      <c r="BM47" s="232"/>
      <c r="BN47" s="232"/>
      <c r="BO47" s="245"/>
      <c r="BP47" s="245"/>
      <c r="BQ47" s="242">
        <v>41</v>
      </c>
      <c r="BR47" s="243"/>
      <c r="BS47" s="829"/>
      <c r="BT47" s="830"/>
      <c r="BU47" s="830"/>
      <c r="BV47" s="830"/>
      <c r="BW47" s="830"/>
      <c r="BX47" s="830"/>
      <c r="BY47" s="830"/>
      <c r="BZ47" s="830"/>
      <c r="CA47" s="830"/>
      <c r="CB47" s="830"/>
      <c r="CC47" s="830"/>
      <c r="CD47" s="830"/>
      <c r="CE47" s="830"/>
      <c r="CF47" s="830"/>
      <c r="CG47" s="83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45"/>
      <c r="DW47" s="846"/>
      <c r="DX47" s="846"/>
      <c r="DY47" s="846"/>
      <c r="DZ47" s="847"/>
      <c r="EA47" s="226"/>
    </row>
    <row r="48" spans="1:131" s="227" customFormat="1" ht="26.25" customHeight="1" x14ac:dyDescent="0.15">
      <c r="A48" s="241">
        <v>21</v>
      </c>
      <c r="B48" s="816"/>
      <c r="C48" s="817"/>
      <c r="D48" s="817"/>
      <c r="E48" s="817"/>
      <c r="F48" s="817"/>
      <c r="G48" s="817"/>
      <c r="H48" s="817"/>
      <c r="I48" s="817"/>
      <c r="J48" s="817"/>
      <c r="K48" s="817"/>
      <c r="L48" s="817"/>
      <c r="M48" s="817"/>
      <c r="N48" s="817"/>
      <c r="O48" s="817"/>
      <c r="P48" s="818"/>
      <c r="Q48" s="819"/>
      <c r="R48" s="820"/>
      <c r="S48" s="820"/>
      <c r="T48" s="820"/>
      <c r="U48" s="820"/>
      <c r="V48" s="820"/>
      <c r="W48" s="820"/>
      <c r="X48" s="820"/>
      <c r="Y48" s="820"/>
      <c r="Z48" s="820"/>
      <c r="AA48" s="820"/>
      <c r="AB48" s="820"/>
      <c r="AC48" s="820"/>
      <c r="AD48" s="820"/>
      <c r="AE48" s="821"/>
      <c r="AF48" s="822"/>
      <c r="AG48" s="823"/>
      <c r="AH48" s="823"/>
      <c r="AI48" s="823"/>
      <c r="AJ48" s="824"/>
      <c r="AK48" s="891"/>
      <c r="AL48" s="892"/>
      <c r="AM48" s="892"/>
      <c r="AN48" s="892"/>
      <c r="AO48" s="892"/>
      <c r="AP48" s="892"/>
      <c r="AQ48" s="892"/>
      <c r="AR48" s="892"/>
      <c r="AS48" s="892"/>
      <c r="AT48" s="892"/>
      <c r="AU48" s="892"/>
      <c r="AV48" s="892"/>
      <c r="AW48" s="892"/>
      <c r="AX48" s="892"/>
      <c r="AY48" s="892"/>
      <c r="AZ48" s="893"/>
      <c r="BA48" s="893"/>
      <c r="BB48" s="893"/>
      <c r="BC48" s="893"/>
      <c r="BD48" s="893"/>
      <c r="BE48" s="889"/>
      <c r="BF48" s="889"/>
      <c r="BG48" s="889"/>
      <c r="BH48" s="889"/>
      <c r="BI48" s="890"/>
      <c r="BJ48" s="232"/>
      <c r="BK48" s="232"/>
      <c r="BL48" s="232"/>
      <c r="BM48" s="232"/>
      <c r="BN48" s="232"/>
      <c r="BO48" s="245"/>
      <c r="BP48" s="245"/>
      <c r="BQ48" s="242">
        <v>42</v>
      </c>
      <c r="BR48" s="243"/>
      <c r="BS48" s="829"/>
      <c r="BT48" s="830"/>
      <c r="BU48" s="830"/>
      <c r="BV48" s="830"/>
      <c r="BW48" s="830"/>
      <c r="BX48" s="830"/>
      <c r="BY48" s="830"/>
      <c r="BZ48" s="830"/>
      <c r="CA48" s="830"/>
      <c r="CB48" s="830"/>
      <c r="CC48" s="830"/>
      <c r="CD48" s="830"/>
      <c r="CE48" s="830"/>
      <c r="CF48" s="830"/>
      <c r="CG48" s="83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45"/>
      <c r="DW48" s="846"/>
      <c r="DX48" s="846"/>
      <c r="DY48" s="846"/>
      <c r="DZ48" s="847"/>
      <c r="EA48" s="226"/>
    </row>
    <row r="49" spans="1:131" s="227" customFormat="1" ht="26.25" customHeight="1" x14ac:dyDescent="0.15">
      <c r="A49" s="241">
        <v>22</v>
      </c>
      <c r="B49" s="816"/>
      <c r="C49" s="817"/>
      <c r="D49" s="817"/>
      <c r="E49" s="817"/>
      <c r="F49" s="817"/>
      <c r="G49" s="817"/>
      <c r="H49" s="817"/>
      <c r="I49" s="817"/>
      <c r="J49" s="817"/>
      <c r="K49" s="817"/>
      <c r="L49" s="817"/>
      <c r="M49" s="817"/>
      <c r="N49" s="817"/>
      <c r="O49" s="817"/>
      <c r="P49" s="818"/>
      <c r="Q49" s="819"/>
      <c r="R49" s="820"/>
      <c r="S49" s="820"/>
      <c r="T49" s="820"/>
      <c r="U49" s="820"/>
      <c r="V49" s="820"/>
      <c r="W49" s="820"/>
      <c r="X49" s="820"/>
      <c r="Y49" s="820"/>
      <c r="Z49" s="820"/>
      <c r="AA49" s="820"/>
      <c r="AB49" s="820"/>
      <c r="AC49" s="820"/>
      <c r="AD49" s="820"/>
      <c r="AE49" s="821"/>
      <c r="AF49" s="822"/>
      <c r="AG49" s="823"/>
      <c r="AH49" s="823"/>
      <c r="AI49" s="823"/>
      <c r="AJ49" s="824"/>
      <c r="AK49" s="891"/>
      <c r="AL49" s="892"/>
      <c r="AM49" s="892"/>
      <c r="AN49" s="892"/>
      <c r="AO49" s="892"/>
      <c r="AP49" s="892"/>
      <c r="AQ49" s="892"/>
      <c r="AR49" s="892"/>
      <c r="AS49" s="892"/>
      <c r="AT49" s="892"/>
      <c r="AU49" s="892"/>
      <c r="AV49" s="892"/>
      <c r="AW49" s="892"/>
      <c r="AX49" s="892"/>
      <c r="AY49" s="892"/>
      <c r="AZ49" s="893"/>
      <c r="BA49" s="893"/>
      <c r="BB49" s="893"/>
      <c r="BC49" s="893"/>
      <c r="BD49" s="893"/>
      <c r="BE49" s="889"/>
      <c r="BF49" s="889"/>
      <c r="BG49" s="889"/>
      <c r="BH49" s="889"/>
      <c r="BI49" s="890"/>
      <c r="BJ49" s="232"/>
      <c r="BK49" s="232"/>
      <c r="BL49" s="232"/>
      <c r="BM49" s="232"/>
      <c r="BN49" s="232"/>
      <c r="BO49" s="245"/>
      <c r="BP49" s="245"/>
      <c r="BQ49" s="242">
        <v>43</v>
      </c>
      <c r="BR49" s="243"/>
      <c r="BS49" s="829"/>
      <c r="BT49" s="830"/>
      <c r="BU49" s="830"/>
      <c r="BV49" s="830"/>
      <c r="BW49" s="830"/>
      <c r="BX49" s="830"/>
      <c r="BY49" s="830"/>
      <c r="BZ49" s="830"/>
      <c r="CA49" s="830"/>
      <c r="CB49" s="830"/>
      <c r="CC49" s="830"/>
      <c r="CD49" s="830"/>
      <c r="CE49" s="830"/>
      <c r="CF49" s="830"/>
      <c r="CG49" s="83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45"/>
      <c r="DW49" s="846"/>
      <c r="DX49" s="846"/>
      <c r="DY49" s="846"/>
      <c r="DZ49" s="847"/>
      <c r="EA49" s="226"/>
    </row>
    <row r="50" spans="1:131" s="227" customFormat="1" ht="26.25" customHeight="1" x14ac:dyDescent="0.15">
      <c r="A50" s="241">
        <v>23</v>
      </c>
      <c r="B50" s="816"/>
      <c r="C50" s="817"/>
      <c r="D50" s="817"/>
      <c r="E50" s="817"/>
      <c r="F50" s="817"/>
      <c r="G50" s="817"/>
      <c r="H50" s="817"/>
      <c r="I50" s="817"/>
      <c r="J50" s="817"/>
      <c r="K50" s="817"/>
      <c r="L50" s="817"/>
      <c r="M50" s="817"/>
      <c r="N50" s="817"/>
      <c r="O50" s="817"/>
      <c r="P50" s="818"/>
      <c r="Q50" s="894"/>
      <c r="R50" s="895"/>
      <c r="S50" s="895"/>
      <c r="T50" s="895"/>
      <c r="U50" s="895"/>
      <c r="V50" s="895"/>
      <c r="W50" s="895"/>
      <c r="X50" s="895"/>
      <c r="Y50" s="895"/>
      <c r="Z50" s="895"/>
      <c r="AA50" s="895"/>
      <c r="AB50" s="895"/>
      <c r="AC50" s="895"/>
      <c r="AD50" s="895"/>
      <c r="AE50" s="896"/>
      <c r="AF50" s="822"/>
      <c r="AG50" s="823"/>
      <c r="AH50" s="823"/>
      <c r="AI50" s="823"/>
      <c r="AJ50" s="824"/>
      <c r="AK50" s="897"/>
      <c r="AL50" s="895"/>
      <c r="AM50" s="895"/>
      <c r="AN50" s="895"/>
      <c r="AO50" s="895"/>
      <c r="AP50" s="895"/>
      <c r="AQ50" s="895"/>
      <c r="AR50" s="895"/>
      <c r="AS50" s="895"/>
      <c r="AT50" s="895"/>
      <c r="AU50" s="895"/>
      <c r="AV50" s="895"/>
      <c r="AW50" s="895"/>
      <c r="AX50" s="895"/>
      <c r="AY50" s="895"/>
      <c r="AZ50" s="898"/>
      <c r="BA50" s="898"/>
      <c r="BB50" s="898"/>
      <c r="BC50" s="898"/>
      <c r="BD50" s="898"/>
      <c r="BE50" s="889"/>
      <c r="BF50" s="889"/>
      <c r="BG50" s="889"/>
      <c r="BH50" s="889"/>
      <c r="BI50" s="890"/>
      <c r="BJ50" s="232"/>
      <c r="BK50" s="232"/>
      <c r="BL50" s="232"/>
      <c r="BM50" s="232"/>
      <c r="BN50" s="232"/>
      <c r="BO50" s="245"/>
      <c r="BP50" s="245"/>
      <c r="BQ50" s="242">
        <v>44</v>
      </c>
      <c r="BR50" s="243"/>
      <c r="BS50" s="829"/>
      <c r="BT50" s="830"/>
      <c r="BU50" s="830"/>
      <c r="BV50" s="830"/>
      <c r="BW50" s="830"/>
      <c r="BX50" s="830"/>
      <c r="BY50" s="830"/>
      <c r="BZ50" s="830"/>
      <c r="CA50" s="830"/>
      <c r="CB50" s="830"/>
      <c r="CC50" s="830"/>
      <c r="CD50" s="830"/>
      <c r="CE50" s="830"/>
      <c r="CF50" s="830"/>
      <c r="CG50" s="83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45"/>
      <c r="DW50" s="846"/>
      <c r="DX50" s="846"/>
      <c r="DY50" s="846"/>
      <c r="DZ50" s="847"/>
      <c r="EA50" s="226"/>
    </row>
    <row r="51" spans="1:131" s="227" customFormat="1" ht="26.25" customHeight="1" x14ac:dyDescent="0.15">
      <c r="A51" s="241">
        <v>24</v>
      </c>
      <c r="B51" s="816"/>
      <c r="C51" s="817"/>
      <c r="D51" s="817"/>
      <c r="E51" s="817"/>
      <c r="F51" s="817"/>
      <c r="G51" s="817"/>
      <c r="H51" s="817"/>
      <c r="I51" s="817"/>
      <c r="J51" s="817"/>
      <c r="K51" s="817"/>
      <c r="L51" s="817"/>
      <c r="M51" s="817"/>
      <c r="N51" s="817"/>
      <c r="O51" s="817"/>
      <c r="P51" s="818"/>
      <c r="Q51" s="894"/>
      <c r="R51" s="895"/>
      <c r="S51" s="895"/>
      <c r="T51" s="895"/>
      <c r="U51" s="895"/>
      <c r="V51" s="895"/>
      <c r="W51" s="895"/>
      <c r="X51" s="895"/>
      <c r="Y51" s="895"/>
      <c r="Z51" s="895"/>
      <c r="AA51" s="895"/>
      <c r="AB51" s="895"/>
      <c r="AC51" s="895"/>
      <c r="AD51" s="895"/>
      <c r="AE51" s="896"/>
      <c r="AF51" s="822"/>
      <c r="AG51" s="823"/>
      <c r="AH51" s="823"/>
      <c r="AI51" s="823"/>
      <c r="AJ51" s="824"/>
      <c r="AK51" s="897"/>
      <c r="AL51" s="895"/>
      <c r="AM51" s="895"/>
      <c r="AN51" s="895"/>
      <c r="AO51" s="895"/>
      <c r="AP51" s="895"/>
      <c r="AQ51" s="895"/>
      <c r="AR51" s="895"/>
      <c r="AS51" s="895"/>
      <c r="AT51" s="895"/>
      <c r="AU51" s="895"/>
      <c r="AV51" s="895"/>
      <c r="AW51" s="895"/>
      <c r="AX51" s="895"/>
      <c r="AY51" s="895"/>
      <c r="AZ51" s="898"/>
      <c r="BA51" s="898"/>
      <c r="BB51" s="898"/>
      <c r="BC51" s="898"/>
      <c r="BD51" s="898"/>
      <c r="BE51" s="889"/>
      <c r="BF51" s="889"/>
      <c r="BG51" s="889"/>
      <c r="BH51" s="889"/>
      <c r="BI51" s="890"/>
      <c r="BJ51" s="232"/>
      <c r="BK51" s="232"/>
      <c r="BL51" s="232"/>
      <c r="BM51" s="232"/>
      <c r="BN51" s="232"/>
      <c r="BO51" s="245"/>
      <c r="BP51" s="245"/>
      <c r="BQ51" s="242">
        <v>45</v>
      </c>
      <c r="BR51" s="243"/>
      <c r="BS51" s="829"/>
      <c r="BT51" s="830"/>
      <c r="BU51" s="830"/>
      <c r="BV51" s="830"/>
      <c r="BW51" s="830"/>
      <c r="BX51" s="830"/>
      <c r="BY51" s="830"/>
      <c r="BZ51" s="830"/>
      <c r="CA51" s="830"/>
      <c r="CB51" s="830"/>
      <c r="CC51" s="830"/>
      <c r="CD51" s="830"/>
      <c r="CE51" s="830"/>
      <c r="CF51" s="830"/>
      <c r="CG51" s="83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45"/>
      <c r="DW51" s="846"/>
      <c r="DX51" s="846"/>
      <c r="DY51" s="846"/>
      <c r="DZ51" s="847"/>
      <c r="EA51" s="226"/>
    </row>
    <row r="52" spans="1:131" s="227" customFormat="1" ht="26.25" customHeight="1" x14ac:dyDescent="0.15">
      <c r="A52" s="241">
        <v>25</v>
      </c>
      <c r="B52" s="816"/>
      <c r="C52" s="817"/>
      <c r="D52" s="817"/>
      <c r="E52" s="817"/>
      <c r="F52" s="817"/>
      <c r="G52" s="817"/>
      <c r="H52" s="817"/>
      <c r="I52" s="817"/>
      <c r="J52" s="817"/>
      <c r="K52" s="817"/>
      <c r="L52" s="817"/>
      <c r="M52" s="817"/>
      <c r="N52" s="817"/>
      <c r="O52" s="817"/>
      <c r="P52" s="818"/>
      <c r="Q52" s="894"/>
      <c r="R52" s="895"/>
      <c r="S52" s="895"/>
      <c r="T52" s="895"/>
      <c r="U52" s="895"/>
      <c r="V52" s="895"/>
      <c r="W52" s="895"/>
      <c r="X52" s="895"/>
      <c r="Y52" s="895"/>
      <c r="Z52" s="895"/>
      <c r="AA52" s="895"/>
      <c r="AB52" s="895"/>
      <c r="AC52" s="895"/>
      <c r="AD52" s="895"/>
      <c r="AE52" s="896"/>
      <c r="AF52" s="822"/>
      <c r="AG52" s="823"/>
      <c r="AH52" s="823"/>
      <c r="AI52" s="823"/>
      <c r="AJ52" s="824"/>
      <c r="AK52" s="897"/>
      <c r="AL52" s="895"/>
      <c r="AM52" s="895"/>
      <c r="AN52" s="895"/>
      <c r="AO52" s="895"/>
      <c r="AP52" s="895"/>
      <c r="AQ52" s="895"/>
      <c r="AR52" s="895"/>
      <c r="AS52" s="895"/>
      <c r="AT52" s="895"/>
      <c r="AU52" s="895"/>
      <c r="AV52" s="895"/>
      <c r="AW52" s="895"/>
      <c r="AX52" s="895"/>
      <c r="AY52" s="895"/>
      <c r="AZ52" s="898"/>
      <c r="BA52" s="898"/>
      <c r="BB52" s="898"/>
      <c r="BC52" s="898"/>
      <c r="BD52" s="898"/>
      <c r="BE52" s="889"/>
      <c r="BF52" s="889"/>
      <c r="BG52" s="889"/>
      <c r="BH52" s="889"/>
      <c r="BI52" s="890"/>
      <c r="BJ52" s="232"/>
      <c r="BK52" s="232"/>
      <c r="BL52" s="232"/>
      <c r="BM52" s="232"/>
      <c r="BN52" s="232"/>
      <c r="BO52" s="245"/>
      <c r="BP52" s="245"/>
      <c r="BQ52" s="242">
        <v>46</v>
      </c>
      <c r="BR52" s="243"/>
      <c r="BS52" s="829"/>
      <c r="BT52" s="830"/>
      <c r="BU52" s="830"/>
      <c r="BV52" s="830"/>
      <c r="BW52" s="830"/>
      <c r="BX52" s="830"/>
      <c r="BY52" s="830"/>
      <c r="BZ52" s="830"/>
      <c r="CA52" s="830"/>
      <c r="CB52" s="830"/>
      <c r="CC52" s="830"/>
      <c r="CD52" s="830"/>
      <c r="CE52" s="830"/>
      <c r="CF52" s="830"/>
      <c r="CG52" s="83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45"/>
      <c r="DW52" s="846"/>
      <c r="DX52" s="846"/>
      <c r="DY52" s="846"/>
      <c r="DZ52" s="847"/>
      <c r="EA52" s="226"/>
    </row>
    <row r="53" spans="1:131" s="227" customFormat="1" ht="26.25" customHeight="1" x14ac:dyDescent="0.15">
      <c r="A53" s="241">
        <v>26</v>
      </c>
      <c r="B53" s="816"/>
      <c r="C53" s="817"/>
      <c r="D53" s="817"/>
      <c r="E53" s="817"/>
      <c r="F53" s="817"/>
      <c r="G53" s="817"/>
      <c r="H53" s="817"/>
      <c r="I53" s="817"/>
      <c r="J53" s="817"/>
      <c r="K53" s="817"/>
      <c r="L53" s="817"/>
      <c r="M53" s="817"/>
      <c r="N53" s="817"/>
      <c r="O53" s="817"/>
      <c r="P53" s="818"/>
      <c r="Q53" s="894"/>
      <c r="R53" s="895"/>
      <c r="S53" s="895"/>
      <c r="T53" s="895"/>
      <c r="U53" s="895"/>
      <c r="V53" s="895"/>
      <c r="W53" s="895"/>
      <c r="X53" s="895"/>
      <c r="Y53" s="895"/>
      <c r="Z53" s="895"/>
      <c r="AA53" s="895"/>
      <c r="AB53" s="895"/>
      <c r="AC53" s="895"/>
      <c r="AD53" s="895"/>
      <c r="AE53" s="896"/>
      <c r="AF53" s="822"/>
      <c r="AG53" s="823"/>
      <c r="AH53" s="823"/>
      <c r="AI53" s="823"/>
      <c r="AJ53" s="824"/>
      <c r="AK53" s="897"/>
      <c r="AL53" s="895"/>
      <c r="AM53" s="895"/>
      <c r="AN53" s="895"/>
      <c r="AO53" s="895"/>
      <c r="AP53" s="895"/>
      <c r="AQ53" s="895"/>
      <c r="AR53" s="895"/>
      <c r="AS53" s="895"/>
      <c r="AT53" s="895"/>
      <c r="AU53" s="895"/>
      <c r="AV53" s="895"/>
      <c r="AW53" s="895"/>
      <c r="AX53" s="895"/>
      <c r="AY53" s="895"/>
      <c r="AZ53" s="898"/>
      <c r="BA53" s="898"/>
      <c r="BB53" s="898"/>
      <c r="BC53" s="898"/>
      <c r="BD53" s="898"/>
      <c r="BE53" s="889"/>
      <c r="BF53" s="889"/>
      <c r="BG53" s="889"/>
      <c r="BH53" s="889"/>
      <c r="BI53" s="890"/>
      <c r="BJ53" s="232"/>
      <c r="BK53" s="232"/>
      <c r="BL53" s="232"/>
      <c r="BM53" s="232"/>
      <c r="BN53" s="232"/>
      <c r="BO53" s="245"/>
      <c r="BP53" s="245"/>
      <c r="BQ53" s="242">
        <v>47</v>
      </c>
      <c r="BR53" s="243"/>
      <c r="BS53" s="829"/>
      <c r="BT53" s="830"/>
      <c r="BU53" s="830"/>
      <c r="BV53" s="830"/>
      <c r="BW53" s="830"/>
      <c r="BX53" s="830"/>
      <c r="BY53" s="830"/>
      <c r="BZ53" s="830"/>
      <c r="CA53" s="830"/>
      <c r="CB53" s="830"/>
      <c r="CC53" s="830"/>
      <c r="CD53" s="830"/>
      <c r="CE53" s="830"/>
      <c r="CF53" s="830"/>
      <c r="CG53" s="83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45"/>
      <c r="DW53" s="846"/>
      <c r="DX53" s="846"/>
      <c r="DY53" s="846"/>
      <c r="DZ53" s="847"/>
      <c r="EA53" s="226"/>
    </row>
    <row r="54" spans="1:131" s="227" customFormat="1" ht="26.25" customHeight="1" x14ac:dyDescent="0.15">
      <c r="A54" s="241">
        <v>27</v>
      </c>
      <c r="B54" s="816"/>
      <c r="C54" s="817"/>
      <c r="D54" s="817"/>
      <c r="E54" s="817"/>
      <c r="F54" s="817"/>
      <c r="G54" s="817"/>
      <c r="H54" s="817"/>
      <c r="I54" s="817"/>
      <c r="J54" s="817"/>
      <c r="K54" s="817"/>
      <c r="L54" s="817"/>
      <c r="M54" s="817"/>
      <c r="N54" s="817"/>
      <c r="O54" s="817"/>
      <c r="P54" s="818"/>
      <c r="Q54" s="894"/>
      <c r="R54" s="895"/>
      <c r="S54" s="895"/>
      <c r="T54" s="895"/>
      <c r="U54" s="895"/>
      <c r="V54" s="895"/>
      <c r="W54" s="895"/>
      <c r="X54" s="895"/>
      <c r="Y54" s="895"/>
      <c r="Z54" s="895"/>
      <c r="AA54" s="895"/>
      <c r="AB54" s="895"/>
      <c r="AC54" s="895"/>
      <c r="AD54" s="895"/>
      <c r="AE54" s="896"/>
      <c r="AF54" s="822"/>
      <c r="AG54" s="823"/>
      <c r="AH54" s="823"/>
      <c r="AI54" s="823"/>
      <c r="AJ54" s="824"/>
      <c r="AK54" s="897"/>
      <c r="AL54" s="895"/>
      <c r="AM54" s="895"/>
      <c r="AN54" s="895"/>
      <c r="AO54" s="895"/>
      <c r="AP54" s="895"/>
      <c r="AQ54" s="895"/>
      <c r="AR54" s="895"/>
      <c r="AS54" s="895"/>
      <c r="AT54" s="895"/>
      <c r="AU54" s="895"/>
      <c r="AV54" s="895"/>
      <c r="AW54" s="895"/>
      <c r="AX54" s="895"/>
      <c r="AY54" s="895"/>
      <c r="AZ54" s="898"/>
      <c r="BA54" s="898"/>
      <c r="BB54" s="898"/>
      <c r="BC54" s="898"/>
      <c r="BD54" s="898"/>
      <c r="BE54" s="889"/>
      <c r="BF54" s="889"/>
      <c r="BG54" s="889"/>
      <c r="BH54" s="889"/>
      <c r="BI54" s="890"/>
      <c r="BJ54" s="232"/>
      <c r="BK54" s="232"/>
      <c r="BL54" s="232"/>
      <c r="BM54" s="232"/>
      <c r="BN54" s="232"/>
      <c r="BO54" s="245"/>
      <c r="BP54" s="245"/>
      <c r="BQ54" s="242">
        <v>48</v>
      </c>
      <c r="BR54" s="243"/>
      <c r="BS54" s="829"/>
      <c r="BT54" s="830"/>
      <c r="BU54" s="830"/>
      <c r="BV54" s="830"/>
      <c r="BW54" s="830"/>
      <c r="BX54" s="830"/>
      <c r="BY54" s="830"/>
      <c r="BZ54" s="830"/>
      <c r="CA54" s="830"/>
      <c r="CB54" s="830"/>
      <c r="CC54" s="830"/>
      <c r="CD54" s="830"/>
      <c r="CE54" s="830"/>
      <c r="CF54" s="830"/>
      <c r="CG54" s="83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45"/>
      <c r="DW54" s="846"/>
      <c r="DX54" s="846"/>
      <c r="DY54" s="846"/>
      <c r="DZ54" s="847"/>
      <c r="EA54" s="226"/>
    </row>
    <row r="55" spans="1:131" s="227" customFormat="1" ht="26.25" customHeight="1" x14ac:dyDescent="0.15">
      <c r="A55" s="241">
        <v>28</v>
      </c>
      <c r="B55" s="816"/>
      <c r="C55" s="817"/>
      <c r="D55" s="817"/>
      <c r="E55" s="817"/>
      <c r="F55" s="817"/>
      <c r="G55" s="817"/>
      <c r="H55" s="817"/>
      <c r="I55" s="817"/>
      <c r="J55" s="817"/>
      <c r="K55" s="817"/>
      <c r="L55" s="817"/>
      <c r="M55" s="817"/>
      <c r="N55" s="817"/>
      <c r="O55" s="817"/>
      <c r="P55" s="818"/>
      <c r="Q55" s="894"/>
      <c r="R55" s="895"/>
      <c r="S55" s="895"/>
      <c r="T55" s="895"/>
      <c r="U55" s="895"/>
      <c r="V55" s="895"/>
      <c r="W55" s="895"/>
      <c r="X55" s="895"/>
      <c r="Y55" s="895"/>
      <c r="Z55" s="895"/>
      <c r="AA55" s="895"/>
      <c r="AB55" s="895"/>
      <c r="AC55" s="895"/>
      <c r="AD55" s="895"/>
      <c r="AE55" s="896"/>
      <c r="AF55" s="822"/>
      <c r="AG55" s="823"/>
      <c r="AH55" s="823"/>
      <c r="AI55" s="823"/>
      <c r="AJ55" s="824"/>
      <c r="AK55" s="897"/>
      <c r="AL55" s="895"/>
      <c r="AM55" s="895"/>
      <c r="AN55" s="895"/>
      <c r="AO55" s="895"/>
      <c r="AP55" s="895"/>
      <c r="AQ55" s="895"/>
      <c r="AR55" s="895"/>
      <c r="AS55" s="895"/>
      <c r="AT55" s="895"/>
      <c r="AU55" s="895"/>
      <c r="AV55" s="895"/>
      <c r="AW55" s="895"/>
      <c r="AX55" s="895"/>
      <c r="AY55" s="895"/>
      <c r="AZ55" s="898"/>
      <c r="BA55" s="898"/>
      <c r="BB55" s="898"/>
      <c r="BC55" s="898"/>
      <c r="BD55" s="898"/>
      <c r="BE55" s="889"/>
      <c r="BF55" s="889"/>
      <c r="BG55" s="889"/>
      <c r="BH55" s="889"/>
      <c r="BI55" s="890"/>
      <c r="BJ55" s="232"/>
      <c r="BK55" s="232"/>
      <c r="BL55" s="232"/>
      <c r="BM55" s="232"/>
      <c r="BN55" s="232"/>
      <c r="BO55" s="245"/>
      <c r="BP55" s="245"/>
      <c r="BQ55" s="242">
        <v>49</v>
      </c>
      <c r="BR55" s="243"/>
      <c r="BS55" s="829"/>
      <c r="BT55" s="830"/>
      <c r="BU55" s="830"/>
      <c r="BV55" s="830"/>
      <c r="BW55" s="830"/>
      <c r="BX55" s="830"/>
      <c r="BY55" s="830"/>
      <c r="BZ55" s="830"/>
      <c r="CA55" s="830"/>
      <c r="CB55" s="830"/>
      <c r="CC55" s="830"/>
      <c r="CD55" s="830"/>
      <c r="CE55" s="830"/>
      <c r="CF55" s="830"/>
      <c r="CG55" s="83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45"/>
      <c r="DW55" s="846"/>
      <c r="DX55" s="846"/>
      <c r="DY55" s="846"/>
      <c r="DZ55" s="847"/>
      <c r="EA55" s="226"/>
    </row>
    <row r="56" spans="1:131" s="227" customFormat="1" ht="26.25" customHeight="1" x14ac:dyDescent="0.15">
      <c r="A56" s="241">
        <v>29</v>
      </c>
      <c r="B56" s="816"/>
      <c r="C56" s="817"/>
      <c r="D56" s="817"/>
      <c r="E56" s="817"/>
      <c r="F56" s="817"/>
      <c r="G56" s="817"/>
      <c r="H56" s="817"/>
      <c r="I56" s="817"/>
      <c r="J56" s="817"/>
      <c r="K56" s="817"/>
      <c r="L56" s="817"/>
      <c r="M56" s="817"/>
      <c r="N56" s="817"/>
      <c r="O56" s="817"/>
      <c r="P56" s="818"/>
      <c r="Q56" s="894"/>
      <c r="R56" s="895"/>
      <c r="S56" s="895"/>
      <c r="T56" s="895"/>
      <c r="U56" s="895"/>
      <c r="V56" s="895"/>
      <c r="W56" s="895"/>
      <c r="X56" s="895"/>
      <c r="Y56" s="895"/>
      <c r="Z56" s="895"/>
      <c r="AA56" s="895"/>
      <c r="AB56" s="895"/>
      <c r="AC56" s="895"/>
      <c r="AD56" s="895"/>
      <c r="AE56" s="896"/>
      <c r="AF56" s="822"/>
      <c r="AG56" s="823"/>
      <c r="AH56" s="823"/>
      <c r="AI56" s="823"/>
      <c r="AJ56" s="824"/>
      <c r="AK56" s="897"/>
      <c r="AL56" s="895"/>
      <c r="AM56" s="895"/>
      <c r="AN56" s="895"/>
      <c r="AO56" s="895"/>
      <c r="AP56" s="895"/>
      <c r="AQ56" s="895"/>
      <c r="AR56" s="895"/>
      <c r="AS56" s="895"/>
      <c r="AT56" s="895"/>
      <c r="AU56" s="895"/>
      <c r="AV56" s="895"/>
      <c r="AW56" s="895"/>
      <c r="AX56" s="895"/>
      <c r="AY56" s="895"/>
      <c r="AZ56" s="898"/>
      <c r="BA56" s="898"/>
      <c r="BB56" s="898"/>
      <c r="BC56" s="898"/>
      <c r="BD56" s="898"/>
      <c r="BE56" s="889"/>
      <c r="BF56" s="889"/>
      <c r="BG56" s="889"/>
      <c r="BH56" s="889"/>
      <c r="BI56" s="890"/>
      <c r="BJ56" s="232"/>
      <c r="BK56" s="232"/>
      <c r="BL56" s="232"/>
      <c r="BM56" s="232"/>
      <c r="BN56" s="232"/>
      <c r="BO56" s="245"/>
      <c r="BP56" s="245"/>
      <c r="BQ56" s="242">
        <v>50</v>
      </c>
      <c r="BR56" s="243"/>
      <c r="BS56" s="829"/>
      <c r="BT56" s="830"/>
      <c r="BU56" s="830"/>
      <c r="BV56" s="830"/>
      <c r="BW56" s="830"/>
      <c r="BX56" s="830"/>
      <c r="BY56" s="830"/>
      <c r="BZ56" s="830"/>
      <c r="CA56" s="830"/>
      <c r="CB56" s="830"/>
      <c r="CC56" s="830"/>
      <c r="CD56" s="830"/>
      <c r="CE56" s="830"/>
      <c r="CF56" s="830"/>
      <c r="CG56" s="83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45"/>
      <c r="DW56" s="846"/>
      <c r="DX56" s="846"/>
      <c r="DY56" s="846"/>
      <c r="DZ56" s="847"/>
      <c r="EA56" s="226"/>
    </row>
    <row r="57" spans="1:131" s="227" customFormat="1" ht="26.25" customHeight="1" x14ac:dyDescent="0.15">
      <c r="A57" s="241">
        <v>30</v>
      </c>
      <c r="B57" s="816"/>
      <c r="C57" s="817"/>
      <c r="D57" s="817"/>
      <c r="E57" s="817"/>
      <c r="F57" s="817"/>
      <c r="G57" s="817"/>
      <c r="H57" s="817"/>
      <c r="I57" s="817"/>
      <c r="J57" s="817"/>
      <c r="K57" s="817"/>
      <c r="L57" s="817"/>
      <c r="M57" s="817"/>
      <c r="N57" s="817"/>
      <c r="O57" s="817"/>
      <c r="P57" s="818"/>
      <c r="Q57" s="894"/>
      <c r="R57" s="895"/>
      <c r="S57" s="895"/>
      <c r="T57" s="895"/>
      <c r="U57" s="895"/>
      <c r="V57" s="895"/>
      <c r="W57" s="895"/>
      <c r="X57" s="895"/>
      <c r="Y57" s="895"/>
      <c r="Z57" s="895"/>
      <c r="AA57" s="895"/>
      <c r="AB57" s="895"/>
      <c r="AC57" s="895"/>
      <c r="AD57" s="895"/>
      <c r="AE57" s="896"/>
      <c r="AF57" s="822"/>
      <c r="AG57" s="823"/>
      <c r="AH57" s="823"/>
      <c r="AI57" s="823"/>
      <c r="AJ57" s="824"/>
      <c r="AK57" s="897"/>
      <c r="AL57" s="895"/>
      <c r="AM57" s="895"/>
      <c r="AN57" s="895"/>
      <c r="AO57" s="895"/>
      <c r="AP57" s="895"/>
      <c r="AQ57" s="895"/>
      <c r="AR57" s="895"/>
      <c r="AS57" s="895"/>
      <c r="AT57" s="895"/>
      <c r="AU57" s="895"/>
      <c r="AV57" s="895"/>
      <c r="AW57" s="895"/>
      <c r="AX57" s="895"/>
      <c r="AY57" s="895"/>
      <c r="AZ57" s="898"/>
      <c r="BA57" s="898"/>
      <c r="BB57" s="898"/>
      <c r="BC57" s="898"/>
      <c r="BD57" s="898"/>
      <c r="BE57" s="889"/>
      <c r="BF57" s="889"/>
      <c r="BG57" s="889"/>
      <c r="BH57" s="889"/>
      <c r="BI57" s="890"/>
      <c r="BJ57" s="232"/>
      <c r="BK57" s="232"/>
      <c r="BL57" s="232"/>
      <c r="BM57" s="232"/>
      <c r="BN57" s="232"/>
      <c r="BO57" s="245"/>
      <c r="BP57" s="245"/>
      <c r="BQ57" s="242">
        <v>51</v>
      </c>
      <c r="BR57" s="243"/>
      <c r="BS57" s="829"/>
      <c r="BT57" s="830"/>
      <c r="BU57" s="830"/>
      <c r="BV57" s="830"/>
      <c r="BW57" s="830"/>
      <c r="BX57" s="830"/>
      <c r="BY57" s="830"/>
      <c r="BZ57" s="830"/>
      <c r="CA57" s="830"/>
      <c r="CB57" s="830"/>
      <c r="CC57" s="830"/>
      <c r="CD57" s="830"/>
      <c r="CE57" s="830"/>
      <c r="CF57" s="830"/>
      <c r="CG57" s="83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45"/>
      <c r="DW57" s="846"/>
      <c r="DX57" s="846"/>
      <c r="DY57" s="846"/>
      <c r="DZ57" s="847"/>
      <c r="EA57" s="226"/>
    </row>
    <row r="58" spans="1:131" s="227" customFormat="1" ht="26.25" customHeight="1" x14ac:dyDescent="0.15">
      <c r="A58" s="241">
        <v>31</v>
      </c>
      <c r="B58" s="816"/>
      <c r="C58" s="817"/>
      <c r="D58" s="817"/>
      <c r="E58" s="817"/>
      <c r="F58" s="817"/>
      <c r="G58" s="817"/>
      <c r="H58" s="817"/>
      <c r="I58" s="817"/>
      <c r="J58" s="817"/>
      <c r="K58" s="817"/>
      <c r="L58" s="817"/>
      <c r="M58" s="817"/>
      <c r="N58" s="817"/>
      <c r="O58" s="817"/>
      <c r="P58" s="818"/>
      <c r="Q58" s="894"/>
      <c r="R58" s="895"/>
      <c r="S58" s="895"/>
      <c r="T58" s="895"/>
      <c r="U58" s="895"/>
      <c r="V58" s="895"/>
      <c r="W58" s="895"/>
      <c r="X58" s="895"/>
      <c r="Y58" s="895"/>
      <c r="Z58" s="895"/>
      <c r="AA58" s="895"/>
      <c r="AB58" s="895"/>
      <c r="AC58" s="895"/>
      <c r="AD58" s="895"/>
      <c r="AE58" s="896"/>
      <c r="AF58" s="822"/>
      <c r="AG58" s="823"/>
      <c r="AH58" s="823"/>
      <c r="AI58" s="823"/>
      <c r="AJ58" s="824"/>
      <c r="AK58" s="897"/>
      <c r="AL58" s="895"/>
      <c r="AM58" s="895"/>
      <c r="AN58" s="895"/>
      <c r="AO58" s="895"/>
      <c r="AP58" s="895"/>
      <c r="AQ58" s="895"/>
      <c r="AR58" s="895"/>
      <c r="AS58" s="895"/>
      <c r="AT58" s="895"/>
      <c r="AU58" s="895"/>
      <c r="AV58" s="895"/>
      <c r="AW58" s="895"/>
      <c r="AX58" s="895"/>
      <c r="AY58" s="895"/>
      <c r="AZ58" s="898"/>
      <c r="BA58" s="898"/>
      <c r="BB58" s="898"/>
      <c r="BC58" s="898"/>
      <c r="BD58" s="898"/>
      <c r="BE58" s="889"/>
      <c r="BF58" s="889"/>
      <c r="BG58" s="889"/>
      <c r="BH58" s="889"/>
      <c r="BI58" s="890"/>
      <c r="BJ58" s="232"/>
      <c r="BK58" s="232"/>
      <c r="BL58" s="232"/>
      <c r="BM58" s="232"/>
      <c r="BN58" s="232"/>
      <c r="BO58" s="245"/>
      <c r="BP58" s="245"/>
      <c r="BQ58" s="242">
        <v>52</v>
      </c>
      <c r="BR58" s="243"/>
      <c r="BS58" s="829"/>
      <c r="BT58" s="830"/>
      <c r="BU58" s="830"/>
      <c r="BV58" s="830"/>
      <c r="BW58" s="830"/>
      <c r="BX58" s="830"/>
      <c r="BY58" s="830"/>
      <c r="BZ58" s="830"/>
      <c r="CA58" s="830"/>
      <c r="CB58" s="830"/>
      <c r="CC58" s="830"/>
      <c r="CD58" s="830"/>
      <c r="CE58" s="830"/>
      <c r="CF58" s="830"/>
      <c r="CG58" s="83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45"/>
      <c r="DW58" s="846"/>
      <c r="DX58" s="846"/>
      <c r="DY58" s="846"/>
      <c r="DZ58" s="847"/>
      <c r="EA58" s="226"/>
    </row>
    <row r="59" spans="1:131" s="227" customFormat="1" ht="26.25" customHeight="1" x14ac:dyDescent="0.15">
      <c r="A59" s="241">
        <v>32</v>
      </c>
      <c r="B59" s="816"/>
      <c r="C59" s="817"/>
      <c r="D59" s="817"/>
      <c r="E59" s="817"/>
      <c r="F59" s="817"/>
      <c r="G59" s="817"/>
      <c r="H59" s="817"/>
      <c r="I59" s="817"/>
      <c r="J59" s="817"/>
      <c r="K59" s="817"/>
      <c r="L59" s="817"/>
      <c r="M59" s="817"/>
      <c r="N59" s="817"/>
      <c r="O59" s="817"/>
      <c r="P59" s="818"/>
      <c r="Q59" s="894"/>
      <c r="R59" s="895"/>
      <c r="S59" s="895"/>
      <c r="T59" s="895"/>
      <c r="U59" s="895"/>
      <c r="V59" s="895"/>
      <c r="W59" s="895"/>
      <c r="X59" s="895"/>
      <c r="Y59" s="895"/>
      <c r="Z59" s="895"/>
      <c r="AA59" s="895"/>
      <c r="AB59" s="895"/>
      <c r="AC59" s="895"/>
      <c r="AD59" s="895"/>
      <c r="AE59" s="896"/>
      <c r="AF59" s="822"/>
      <c r="AG59" s="823"/>
      <c r="AH59" s="823"/>
      <c r="AI59" s="823"/>
      <c r="AJ59" s="824"/>
      <c r="AK59" s="897"/>
      <c r="AL59" s="895"/>
      <c r="AM59" s="895"/>
      <c r="AN59" s="895"/>
      <c r="AO59" s="895"/>
      <c r="AP59" s="895"/>
      <c r="AQ59" s="895"/>
      <c r="AR59" s="895"/>
      <c r="AS59" s="895"/>
      <c r="AT59" s="895"/>
      <c r="AU59" s="895"/>
      <c r="AV59" s="895"/>
      <c r="AW59" s="895"/>
      <c r="AX59" s="895"/>
      <c r="AY59" s="895"/>
      <c r="AZ59" s="898"/>
      <c r="BA59" s="898"/>
      <c r="BB59" s="898"/>
      <c r="BC59" s="898"/>
      <c r="BD59" s="898"/>
      <c r="BE59" s="889"/>
      <c r="BF59" s="889"/>
      <c r="BG59" s="889"/>
      <c r="BH59" s="889"/>
      <c r="BI59" s="890"/>
      <c r="BJ59" s="232"/>
      <c r="BK59" s="232"/>
      <c r="BL59" s="232"/>
      <c r="BM59" s="232"/>
      <c r="BN59" s="232"/>
      <c r="BO59" s="245"/>
      <c r="BP59" s="245"/>
      <c r="BQ59" s="242">
        <v>53</v>
      </c>
      <c r="BR59" s="243"/>
      <c r="BS59" s="829"/>
      <c r="BT59" s="830"/>
      <c r="BU59" s="830"/>
      <c r="BV59" s="830"/>
      <c r="BW59" s="830"/>
      <c r="BX59" s="830"/>
      <c r="BY59" s="830"/>
      <c r="BZ59" s="830"/>
      <c r="CA59" s="830"/>
      <c r="CB59" s="830"/>
      <c r="CC59" s="830"/>
      <c r="CD59" s="830"/>
      <c r="CE59" s="830"/>
      <c r="CF59" s="830"/>
      <c r="CG59" s="83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45"/>
      <c r="DW59" s="846"/>
      <c r="DX59" s="846"/>
      <c r="DY59" s="846"/>
      <c r="DZ59" s="847"/>
      <c r="EA59" s="226"/>
    </row>
    <row r="60" spans="1:131" s="227" customFormat="1" ht="26.25" customHeight="1" x14ac:dyDescent="0.15">
      <c r="A60" s="241">
        <v>33</v>
      </c>
      <c r="B60" s="816"/>
      <c r="C60" s="817"/>
      <c r="D60" s="817"/>
      <c r="E60" s="817"/>
      <c r="F60" s="817"/>
      <c r="G60" s="817"/>
      <c r="H60" s="817"/>
      <c r="I60" s="817"/>
      <c r="J60" s="817"/>
      <c r="K60" s="817"/>
      <c r="L60" s="817"/>
      <c r="M60" s="817"/>
      <c r="N60" s="817"/>
      <c r="O60" s="817"/>
      <c r="P60" s="818"/>
      <c r="Q60" s="894"/>
      <c r="R60" s="895"/>
      <c r="S60" s="895"/>
      <c r="T60" s="895"/>
      <c r="U60" s="895"/>
      <c r="V60" s="895"/>
      <c r="W60" s="895"/>
      <c r="X60" s="895"/>
      <c r="Y60" s="895"/>
      <c r="Z60" s="895"/>
      <c r="AA60" s="895"/>
      <c r="AB60" s="895"/>
      <c r="AC60" s="895"/>
      <c r="AD60" s="895"/>
      <c r="AE60" s="896"/>
      <c r="AF60" s="822"/>
      <c r="AG60" s="823"/>
      <c r="AH60" s="823"/>
      <c r="AI60" s="823"/>
      <c r="AJ60" s="824"/>
      <c r="AK60" s="897"/>
      <c r="AL60" s="895"/>
      <c r="AM60" s="895"/>
      <c r="AN60" s="895"/>
      <c r="AO60" s="895"/>
      <c r="AP60" s="895"/>
      <c r="AQ60" s="895"/>
      <c r="AR60" s="895"/>
      <c r="AS60" s="895"/>
      <c r="AT60" s="895"/>
      <c r="AU60" s="895"/>
      <c r="AV60" s="895"/>
      <c r="AW60" s="895"/>
      <c r="AX60" s="895"/>
      <c r="AY60" s="895"/>
      <c r="AZ60" s="898"/>
      <c r="BA60" s="898"/>
      <c r="BB60" s="898"/>
      <c r="BC60" s="898"/>
      <c r="BD60" s="898"/>
      <c r="BE60" s="889"/>
      <c r="BF60" s="889"/>
      <c r="BG60" s="889"/>
      <c r="BH60" s="889"/>
      <c r="BI60" s="890"/>
      <c r="BJ60" s="232"/>
      <c r="BK60" s="232"/>
      <c r="BL60" s="232"/>
      <c r="BM60" s="232"/>
      <c r="BN60" s="232"/>
      <c r="BO60" s="245"/>
      <c r="BP60" s="245"/>
      <c r="BQ60" s="242">
        <v>54</v>
      </c>
      <c r="BR60" s="243"/>
      <c r="BS60" s="829"/>
      <c r="BT60" s="830"/>
      <c r="BU60" s="830"/>
      <c r="BV60" s="830"/>
      <c r="BW60" s="830"/>
      <c r="BX60" s="830"/>
      <c r="BY60" s="830"/>
      <c r="BZ60" s="830"/>
      <c r="CA60" s="830"/>
      <c r="CB60" s="830"/>
      <c r="CC60" s="830"/>
      <c r="CD60" s="830"/>
      <c r="CE60" s="830"/>
      <c r="CF60" s="830"/>
      <c r="CG60" s="83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45"/>
      <c r="DW60" s="846"/>
      <c r="DX60" s="846"/>
      <c r="DY60" s="846"/>
      <c r="DZ60" s="847"/>
      <c r="EA60" s="226"/>
    </row>
    <row r="61" spans="1:131" s="227" customFormat="1" ht="26.25" customHeight="1" thickBot="1" x14ac:dyDescent="0.2">
      <c r="A61" s="241">
        <v>34</v>
      </c>
      <c r="B61" s="816"/>
      <c r="C61" s="817"/>
      <c r="D61" s="817"/>
      <c r="E61" s="817"/>
      <c r="F61" s="817"/>
      <c r="G61" s="817"/>
      <c r="H61" s="817"/>
      <c r="I61" s="817"/>
      <c r="J61" s="817"/>
      <c r="K61" s="817"/>
      <c r="L61" s="817"/>
      <c r="M61" s="817"/>
      <c r="N61" s="817"/>
      <c r="O61" s="817"/>
      <c r="P61" s="818"/>
      <c r="Q61" s="894"/>
      <c r="R61" s="895"/>
      <c r="S61" s="895"/>
      <c r="T61" s="895"/>
      <c r="U61" s="895"/>
      <c r="V61" s="895"/>
      <c r="W61" s="895"/>
      <c r="X61" s="895"/>
      <c r="Y61" s="895"/>
      <c r="Z61" s="895"/>
      <c r="AA61" s="895"/>
      <c r="AB61" s="895"/>
      <c r="AC61" s="895"/>
      <c r="AD61" s="895"/>
      <c r="AE61" s="896"/>
      <c r="AF61" s="822"/>
      <c r="AG61" s="823"/>
      <c r="AH61" s="823"/>
      <c r="AI61" s="823"/>
      <c r="AJ61" s="824"/>
      <c r="AK61" s="897"/>
      <c r="AL61" s="895"/>
      <c r="AM61" s="895"/>
      <c r="AN61" s="895"/>
      <c r="AO61" s="895"/>
      <c r="AP61" s="895"/>
      <c r="AQ61" s="895"/>
      <c r="AR61" s="895"/>
      <c r="AS61" s="895"/>
      <c r="AT61" s="895"/>
      <c r="AU61" s="895"/>
      <c r="AV61" s="895"/>
      <c r="AW61" s="895"/>
      <c r="AX61" s="895"/>
      <c r="AY61" s="895"/>
      <c r="AZ61" s="898"/>
      <c r="BA61" s="898"/>
      <c r="BB61" s="898"/>
      <c r="BC61" s="898"/>
      <c r="BD61" s="898"/>
      <c r="BE61" s="889"/>
      <c r="BF61" s="889"/>
      <c r="BG61" s="889"/>
      <c r="BH61" s="889"/>
      <c r="BI61" s="890"/>
      <c r="BJ61" s="232"/>
      <c r="BK61" s="232"/>
      <c r="BL61" s="232"/>
      <c r="BM61" s="232"/>
      <c r="BN61" s="232"/>
      <c r="BO61" s="245"/>
      <c r="BP61" s="245"/>
      <c r="BQ61" s="242">
        <v>55</v>
      </c>
      <c r="BR61" s="243"/>
      <c r="BS61" s="829"/>
      <c r="BT61" s="830"/>
      <c r="BU61" s="830"/>
      <c r="BV61" s="830"/>
      <c r="BW61" s="830"/>
      <c r="BX61" s="830"/>
      <c r="BY61" s="830"/>
      <c r="BZ61" s="830"/>
      <c r="CA61" s="830"/>
      <c r="CB61" s="830"/>
      <c r="CC61" s="830"/>
      <c r="CD61" s="830"/>
      <c r="CE61" s="830"/>
      <c r="CF61" s="830"/>
      <c r="CG61" s="83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45"/>
      <c r="DW61" s="846"/>
      <c r="DX61" s="846"/>
      <c r="DY61" s="846"/>
      <c r="DZ61" s="847"/>
      <c r="EA61" s="226"/>
    </row>
    <row r="62" spans="1:131" s="227" customFormat="1" ht="26.25" customHeight="1" x14ac:dyDescent="0.15">
      <c r="A62" s="241">
        <v>35</v>
      </c>
      <c r="B62" s="816"/>
      <c r="C62" s="817"/>
      <c r="D62" s="817"/>
      <c r="E62" s="817"/>
      <c r="F62" s="817"/>
      <c r="G62" s="817"/>
      <c r="H62" s="817"/>
      <c r="I62" s="817"/>
      <c r="J62" s="817"/>
      <c r="K62" s="817"/>
      <c r="L62" s="817"/>
      <c r="M62" s="817"/>
      <c r="N62" s="817"/>
      <c r="O62" s="817"/>
      <c r="P62" s="818"/>
      <c r="Q62" s="894"/>
      <c r="R62" s="895"/>
      <c r="S62" s="895"/>
      <c r="T62" s="895"/>
      <c r="U62" s="895"/>
      <c r="V62" s="895"/>
      <c r="W62" s="895"/>
      <c r="X62" s="895"/>
      <c r="Y62" s="895"/>
      <c r="Z62" s="895"/>
      <c r="AA62" s="895"/>
      <c r="AB62" s="895"/>
      <c r="AC62" s="895"/>
      <c r="AD62" s="895"/>
      <c r="AE62" s="896"/>
      <c r="AF62" s="822"/>
      <c r="AG62" s="823"/>
      <c r="AH62" s="823"/>
      <c r="AI62" s="823"/>
      <c r="AJ62" s="824"/>
      <c r="AK62" s="897"/>
      <c r="AL62" s="895"/>
      <c r="AM62" s="895"/>
      <c r="AN62" s="895"/>
      <c r="AO62" s="895"/>
      <c r="AP62" s="895"/>
      <c r="AQ62" s="895"/>
      <c r="AR62" s="895"/>
      <c r="AS62" s="895"/>
      <c r="AT62" s="895"/>
      <c r="AU62" s="895"/>
      <c r="AV62" s="895"/>
      <c r="AW62" s="895"/>
      <c r="AX62" s="895"/>
      <c r="AY62" s="895"/>
      <c r="AZ62" s="898"/>
      <c r="BA62" s="898"/>
      <c r="BB62" s="898"/>
      <c r="BC62" s="898"/>
      <c r="BD62" s="898"/>
      <c r="BE62" s="889"/>
      <c r="BF62" s="889"/>
      <c r="BG62" s="889"/>
      <c r="BH62" s="889"/>
      <c r="BI62" s="890"/>
      <c r="BJ62" s="906" t="s">
        <v>402</v>
      </c>
      <c r="BK62" s="867"/>
      <c r="BL62" s="867"/>
      <c r="BM62" s="867"/>
      <c r="BN62" s="868"/>
      <c r="BO62" s="245"/>
      <c r="BP62" s="245"/>
      <c r="BQ62" s="242">
        <v>56</v>
      </c>
      <c r="BR62" s="243"/>
      <c r="BS62" s="829"/>
      <c r="BT62" s="830"/>
      <c r="BU62" s="830"/>
      <c r="BV62" s="830"/>
      <c r="BW62" s="830"/>
      <c r="BX62" s="830"/>
      <c r="BY62" s="830"/>
      <c r="BZ62" s="830"/>
      <c r="CA62" s="830"/>
      <c r="CB62" s="830"/>
      <c r="CC62" s="830"/>
      <c r="CD62" s="830"/>
      <c r="CE62" s="830"/>
      <c r="CF62" s="830"/>
      <c r="CG62" s="83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45"/>
      <c r="DW62" s="846"/>
      <c r="DX62" s="846"/>
      <c r="DY62" s="846"/>
      <c r="DZ62" s="847"/>
      <c r="EA62" s="226"/>
    </row>
    <row r="63" spans="1:131" s="227" customFormat="1" ht="26.25" customHeight="1" thickBot="1" x14ac:dyDescent="0.2">
      <c r="A63" s="244" t="s">
        <v>378</v>
      </c>
      <c r="B63" s="851" t="s">
        <v>403</v>
      </c>
      <c r="C63" s="852"/>
      <c r="D63" s="852"/>
      <c r="E63" s="852"/>
      <c r="F63" s="852"/>
      <c r="G63" s="852"/>
      <c r="H63" s="852"/>
      <c r="I63" s="852"/>
      <c r="J63" s="852"/>
      <c r="K63" s="852"/>
      <c r="L63" s="852"/>
      <c r="M63" s="852"/>
      <c r="N63" s="852"/>
      <c r="O63" s="852"/>
      <c r="P63" s="853"/>
      <c r="Q63" s="899"/>
      <c r="R63" s="900"/>
      <c r="S63" s="900"/>
      <c r="T63" s="900"/>
      <c r="U63" s="900"/>
      <c r="V63" s="900"/>
      <c r="W63" s="900"/>
      <c r="X63" s="900"/>
      <c r="Y63" s="900"/>
      <c r="Z63" s="900"/>
      <c r="AA63" s="900"/>
      <c r="AB63" s="900"/>
      <c r="AC63" s="900"/>
      <c r="AD63" s="900"/>
      <c r="AE63" s="901"/>
      <c r="AF63" s="902">
        <v>1775</v>
      </c>
      <c r="AG63" s="903"/>
      <c r="AH63" s="903"/>
      <c r="AI63" s="903"/>
      <c r="AJ63" s="904"/>
      <c r="AK63" s="905"/>
      <c r="AL63" s="900"/>
      <c r="AM63" s="900"/>
      <c r="AN63" s="900"/>
      <c r="AO63" s="900"/>
      <c r="AP63" s="903">
        <v>5199</v>
      </c>
      <c r="AQ63" s="903"/>
      <c r="AR63" s="903"/>
      <c r="AS63" s="903"/>
      <c r="AT63" s="903"/>
      <c r="AU63" s="903">
        <v>5032</v>
      </c>
      <c r="AV63" s="903"/>
      <c r="AW63" s="903"/>
      <c r="AX63" s="903"/>
      <c r="AY63" s="903"/>
      <c r="AZ63" s="907"/>
      <c r="BA63" s="907"/>
      <c r="BB63" s="907"/>
      <c r="BC63" s="907"/>
      <c r="BD63" s="907"/>
      <c r="BE63" s="908"/>
      <c r="BF63" s="908"/>
      <c r="BG63" s="908"/>
      <c r="BH63" s="908"/>
      <c r="BI63" s="909"/>
      <c r="BJ63" s="910" t="s">
        <v>404</v>
      </c>
      <c r="BK63" s="911"/>
      <c r="BL63" s="911"/>
      <c r="BM63" s="911"/>
      <c r="BN63" s="912"/>
      <c r="BO63" s="245"/>
      <c r="BP63" s="245"/>
      <c r="BQ63" s="242">
        <v>57</v>
      </c>
      <c r="BR63" s="243"/>
      <c r="BS63" s="829"/>
      <c r="BT63" s="830"/>
      <c r="BU63" s="830"/>
      <c r="BV63" s="830"/>
      <c r="BW63" s="830"/>
      <c r="BX63" s="830"/>
      <c r="BY63" s="830"/>
      <c r="BZ63" s="830"/>
      <c r="CA63" s="830"/>
      <c r="CB63" s="830"/>
      <c r="CC63" s="830"/>
      <c r="CD63" s="830"/>
      <c r="CE63" s="830"/>
      <c r="CF63" s="830"/>
      <c r="CG63" s="83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45"/>
      <c r="DW63" s="846"/>
      <c r="DX63" s="846"/>
      <c r="DY63" s="846"/>
      <c r="DZ63" s="847"/>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9"/>
      <c r="BT64" s="830"/>
      <c r="BU64" s="830"/>
      <c r="BV64" s="830"/>
      <c r="BW64" s="830"/>
      <c r="BX64" s="830"/>
      <c r="BY64" s="830"/>
      <c r="BZ64" s="830"/>
      <c r="CA64" s="830"/>
      <c r="CB64" s="830"/>
      <c r="CC64" s="830"/>
      <c r="CD64" s="830"/>
      <c r="CE64" s="830"/>
      <c r="CF64" s="830"/>
      <c r="CG64" s="83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45"/>
      <c r="DW64" s="846"/>
      <c r="DX64" s="846"/>
      <c r="DY64" s="846"/>
      <c r="DZ64" s="847"/>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9"/>
      <c r="BT65" s="830"/>
      <c r="BU65" s="830"/>
      <c r="BV65" s="830"/>
      <c r="BW65" s="830"/>
      <c r="BX65" s="830"/>
      <c r="BY65" s="830"/>
      <c r="BZ65" s="830"/>
      <c r="CA65" s="830"/>
      <c r="CB65" s="830"/>
      <c r="CC65" s="830"/>
      <c r="CD65" s="830"/>
      <c r="CE65" s="830"/>
      <c r="CF65" s="830"/>
      <c r="CG65" s="83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45"/>
      <c r="DW65" s="846"/>
      <c r="DX65" s="846"/>
      <c r="DY65" s="846"/>
      <c r="DZ65" s="847"/>
      <c r="EA65" s="226"/>
    </row>
    <row r="66" spans="1:131" s="227" customFormat="1" ht="26.25" customHeight="1" x14ac:dyDescent="0.15">
      <c r="A66" s="801" t="s">
        <v>406</v>
      </c>
      <c r="B66" s="802"/>
      <c r="C66" s="802"/>
      <c r="D66" s="802"/>
      <c r="E66" s="802"/>
      <c r="F66" s="802"/>
      <c r="G66" s="802"/>
      <c r="H66" s="802"/>
      <c r="I66" s="802"/>
      <c r="J66" s="802"/>
      <c r="K66" s="802"/>
      <c r="L66" s="802"/>
      <c r="M66" s="802"/>
      <c r="N66" s="802"/>
      <c r="O66" s="802"/>
      <c r="P66" s="803"/>
      <c r="Q66" s="778" t="s">
        <v>407</v>
      </c>
      <c r="R66" s="779"/>
      <c r="S66" s="779"/>
      <c r="T66" s="779"/>
      <c r="U66" s="780"/>
      <c r="V66" s="778" t="s">
        <v>408</v>
      </c>
      <c r="W66" s="779"/>
      <c r="X66" s="779"/>
      <c r="Y66" s="779"/>
      <c r="Z66" s="780"/>
      <c r="AA66" s="778" t="s">
        <v>409</v>
      </c>
      <c r="AB66" s="779"/>
      <c r="AC66" s="779"/>
      <c r="AD66" s="779"/>
      <c r="AE66" s="780"/>
      <c r="AF66" s="913" t="s">
        <v>410</v>
      </c>
      <c r="AG66" s="874"/>
      <c r="AH66" s="874"/>
      <c r="AI66" s="874"/>
      <c r="AJ66" s="914"/>
      <c r="AK66" s="778" t="s">
        <v>411</v>
      </c>
      <c r="AL66" s="802"/>
      <c r="AM66" s="802"/>
      <c r="AN66" s="802"/>
      <c r="AO66" s="803"/>
      <c r="AP66" s="778" t="s">
        <v>412</v>
      </c>
      <c r="AQ66" s="779"/>
      <c r="AR66" s="779"/>
      <c r="AS66" s="779"/>
      <c r="AT66" s="780"/>
      <c r="AU66" s="778" t="s">
        <v>413</v>
      </c>
      <c r="AV66" s="779"/>
      <c r="AW66" s="779"/>
      <c r="AX66" s="779"/>
      <c r="AY66" s="780"/>
      <c r="AZ66" s="778" t="s">
        <v>366</v>
      </c>
      <c r="BA66" s="779"/>
      <c r="BB66" s="779"/>
      <c r="BC66" s="779"/>
      <c r="BD66" s="790"/>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x14ac:dyDescent="0.2">
      <c r="A67" s="804"/>
      <c r="B67" s="805"/>
      <c r="C67" s="805"/>
      <c r="D67" s="805"/>
      <c r="E67" s="805"/>
      <c r="F67" s="805"/>
      <c r="G67" s="805"/>
      <c r="H67" s="805"/>
      <c r="I67" s="805"/>
      <c r="J67" s="805"/>
      <c r="K67" s="805"/>
      <c r="L67" s="805"/>
      <c r="M67" s="805"/>
      <c r="N67" s="805"/>
      <c r="O67" s="805"/>
      <c r="P67" s="806"/>
      <c r="Q67" s="781"/>
      <c r="R67" s="782"/>
      <c r="S67" s="782"/>
      <c r="T67" s="782"/>
      <c r="U67" s="783"/>
      <c r="V67" s="781"/>
      <c r="W67" s="782"/>
      <c r="X67" s="782"/>
      <c r="Y67" s="782"/>
      <c r="Z67" s="783"/>
      <c r="AA67" s="781"/>
      <c r="AB67" s="782"/>
      <c r="AC67" s="782"/>
      <c r="AD67" s="782"/>
      <c r="AE67" s="783"/>
      <c r="AF67" s="915"/>
      <c r="AG67" s="877"/>
      <c r="AH67" s="877"/>
      <c r="AI67" s="877"/>
      <c r="AJ67" s="916"/>
      <c r="AK67" s="917"/>
      <c r="AL67" s="805"/>
      <c r="AM67" s="805"/>
      <c r="AN67" s="805"/>
      <c r="AO67" s="806"/>
      <c r="AP67" s="781"/>
      <c r="AQ67" s="782"/>
      <c r="AR67" s="782"/>
      <c r="AS67" s="782"/>
      <c r="AT67" s="783"/>
      <c r="AU67" s="781"/>
      <c r="AV67" s="782"/>
      <c r="AW67" s="782"/>
      <c r="AX67" s="782"/>
      <c r="AY67" s="783"/>
      <c r="AZ67" s="781"/>
      <c r="BA67" s="782"/>
      <c r="BB67" s="782"/>
      <c r="BC67" s="782"/>
      <c r="BD67" s="791"/>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x14ac:dyDescent="0.15">
      <c r="A68" s="238">
        <v>1</v>
      </c>
      <c r="B68" s="930" t="s">
        <v>567</v>
      </c>
      <c r="C68" s="931"/>
      <c r="D68" s="931"/>
      <c r="E68" s="931"/>
      <c r="F68" s="931"/>
      <c r="G68" s="931"/>
      <c r="H68" s="931"/>
      <c r="I68" s="931"/>
      <c r="J68" s="931"/>
      <c r="K68" s="931"/>
      <c r="L68" s="931"/>
      <c r="M68" s="931"/>
      <c r="N68" s="931"/>
      <c r="O68" s="931"/>
      <c r="P68" s="932"/>
      <c r="Q68" s="933">
        <v>19891</v>
      </c>
      <c r="R68" s="927"/>
      <c r="S68" s="927"/>
      <c r="T68" s="927"/>
      <c r="U68" s="927"/>
      <c r="V68" s="927">
        <v>19869</v>
      </c>
      <c r="W68" s="927"/>
      <c r="X68" s="927"/>
      <c r="Y68" s="927"/>
      <c r="Z68" s="927"/>
      <c r="AA68" s="927">
        <v>21</v>
      </c>
      <c r="AB68" s="927"/>
      <c r="AC68" s="927"/>
      <c r="AD68" s="927"/>
      <c r="AE68" s="927"/>
      <c r="AF68" s="927">
        <v>21</v>
      </c>
      <c r="AG68" s="927"/>
      <c r="AH68" s="927"/>
      <c r="AI68" s="927"/>
      <c r="AJ68" s="927"/>
      <c r="AK68" s="927">
        <v>3109</v>
      </c>
      <c r="AL68" s="927"/>
      <c r="AM68" s="927"/>
      <c r="AN68" s="927"/>
      <c r="AO68" s="927"/>
      <c r="AP68" s="927" t="s">
        <v>588</v>
      </c>
      <c r="AQ68" s="927"/>
      <c r="AR68" s="927"/>
      <c r="AS68" s="927"/>
      <c r="AT68" s="927"/>
      <c r="AU68" s="927" t="s">
        <v>584</v>
      </c>
      <c r="AV68" s="927"/>
      <c r="AW68" s="927"/>
      <c r="AX68" s="927"/>
      <c r="AY68" s="927"/>
      <c r="AZ68" s="928"/>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x14ac:dyDescent="0.15">
      <c r="A69" s="241">
        <v>2</v>
      </c>
      <c r="B69" s="934" t="s">
        <v>568</v>
      </c>
      <c r="C69" s="935"/>
      <c r="D69" s="935"/>
      <c r="E69" s="935"/>
      <c r="F69" s="935"/>
      <c r="G69" s="935"/>
      <c r="H69" s="935"/>
      <c r="I69" s="935"/>
      <c r="J69" s="935"/>
      <c r="K69" s="935"/>
      <c r="L69" s="935"/>
      <c r="M69" s="935"/>
      <c r="N69" s="935"/>
      <c r="O69" s="935"/>
      <c r="P69" s="936"/>
      <c r="Q69" s="937">
        <v>169</v>
      </c>
      <c r="R69" s="892"/>
      <c r="S69" s="892"/>
      <c r="T69" s="892"/>
      <c r="U69" s="892"/>
      <c r="V69" s="892">
        <v>169</v>
      </c>
      <c r="W69" s="892"/>
      <c r="X69" s="892"/>
      <c r="Y69" s="892"/>
      <c r="Z69" s="892"/>
      <c r="AA69" s="892">
        <v>1</v>
      </c>
      <c r="AB69" s="892"/>
      <c r="AC69" s="892"/>
      <c r="AD69" s="892"/>
      <c r="AE69" s="892"/>
      <c r="AF69" s="892">
        <v>1</v>
      </c>
      <c r="AG69" s="892"/>
      <c r="AH69" s="892"/>
      <c r="AI69" s="892"/>
      <c r="AJ69" s="892"/>
      <c r="AK69" s="892">
        <v>36</v>
      </c>
      <c r="AL69" s="892"/>
      <c r="AM69" s="892"/>
      <c r="AN69" s="892"/>
      <c r="AO69" s="892"/>
      <c r="AP69" s="892" t="s">
        <v>586</v>
      </c>
      <c r="AQ69" s="892"/>
      <c r="AR69" s="892"/>
      <c r="AS69" s="892"/>
      <c r="AT69" s="892"/>
      <c r="AU69" s="892" t="s">
        <v>588</v>
      </c>
      <c r="AV69" s="892"/>
      <c r="AW69" s="892"/>
      <c r="AX69" s="892"/>
      <c r="AY69" s="892"/>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x14ac:dyDescent="0.15">
      <c r="A70" s="241">
        <v>3</v>
      </c>
      <c r="B70" s="934" t="s">
        <v>569</v>
      </c>
      <c r="C70" s="935"/>
      <c r="D70" s="935"/>
      <c r="E70" s="935"/>
      <c r="F70" s="935"/>
      <c r="G70" s="935"/>
      <c r="H70" s="935"/>
      <c r="I70" s="935"/>
      <c r="J70" s="935"/>
      <c r="K70" s="935"/>
      <c r="L70" s="935"/>
      <c r="M70" s="935"/>
      <c r="N70" s="935"/>
      <c r="O70" s="935"/>
      <c r="P70" s="936"/>
      <c r="Q70" s="937">
        <v>555</v>
      </c>
      <c r="R70" s="892"/>
      <c r="S70" s="892"/>
      <c r="T70" s="892"/>
      <c r="U70" s="892"/>
      <c r="V70" s="892">
        <v>345</v>
      </c>
      <c r="W70" s="892"/>
      <c r="X70" s="892"/>
      <c r="Y70" s="892"/>
      <c r="Z70" s="892"/>
      <c r="AA70" s="892">
        <v>211</v>
      </c>
      <c r="AB70" s="892"/>
      <c r="AC70" s="892"/>
      <c r="AD70" s="892"/>
      <c r="AE70" s="892"/>
      <c r="AF70" s="892">
        <v>211</v>
      </c>
      <c r="AG70" s="892"/>
      <c r="AH70" s="892"/>
      <c r="AI70" s="892"/>
      <c r="AJ70" s="892"/>
      <c r="AK70" s="892" t="s">
        <v>589</v>
      </c>
      <c r="AL70" s="892"/>
      <c r="AM70" s="892"/>
      <c r="AN70" s="892"/>
      <c r="AO70" s="892"/>
      <c r="AP70" s="892" t="s">
        <v>586</v>
      </c>
      <c r="AQ70" s="892"/>
      <c r="AR70" s="892"/>
      <c r="AS70" s="892"/>
      <c r="AT70" s="892"/>
      <c r="AU70" s="892" t="s">
        <v>588</v>
      </c>
      <c r="AV70" s="892"/>
      <c r="AW70" s="892"/>
      <c r="AX70" s="892"/>
      <c r="AY70" s="892"/>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x14ac:dyDescent="0.15">
      <c r="A71" s="241">
        <v>4</v>
      </c>
      <c r="B71" s="934" t="s">
        <v>570</v>
      </c>
      <c r="C71" s="935"/>
      <c r="D71" s="935"/>
      <c r="E71" s="935"/>
      <c r="F71" s="935"/>
      <c r="G71" s="935"/>
      <c r="H71" s="935"/>
      <c r="I71" s="935"/>
      <c r="J71" s="935"/>
      <c r="K71" s="935"/>
      <c r="L71" s="935"/>
      <c r="M71" s="935"/>
      <c r="N71" s="935"/>
      <c r="O71" s="935"/>
      <c r="P71" s="936"/>
      <c r="Q71" s="937">
        <v>908</v>
      </c>
      <c r="R71" s="892"/>
      <c r="S71" s="892"/>
      <c r="T71" s="892"/>
      <c r="U71" s="892"/>
      <c r="V71" s="892">
        <v>902</v>
      </c>
      <c r="W71" s="892"/>
      <c r="X71" s="892"/>
      <c r="Y71" s="892"/>
      <c r="Z71" s="892"/>
      <c r="AA71" s="892">
        <v>5</v>
      </c>
      <c r="AB71" s="892"/>
      <c r="AC71" s="892"/>
      <c r="AD71" s="892"/>
      <c r="AE71" s="892"/>
      <c r="AF71" s="892">
        <v>5</v>
      </c>
      <c r="AG71" s="892"/>
      <c r="AH71" s="892"/>
      <c r="AI71" s="892"/>
      <c r="AJ71" s="892"/>
      <c r="AK71" s="892" t="s">
        <v>586</v>
      </c>
      <c r="AL71" s="892"/>
      <c r="AM71" s="892"/>
      <c r="AN71" s="892"/>
      <c r="AO71" s="892"/>
      <c r="AP71" s="892" t="s">
        <v>586</v>
      </c>
      <c r="AQ71" s="892"/>
      <c r="AR71" s="892"/>
      <c r="AS71" s="892"/>
      <c r="AT71" s="892"/>
      <c r="AU71" s="892" t="s">
        <v>588</v>
      </c>
      <c r="AV71" s="892"/>
      <c r="AW71" s="892"/>
      <c r="AX71" s="892"/>
      <c r="AY71" s="892"/>
      <c r="AZ71" s="938"/>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x14ac:dyDescent="0.15">
      <c r="A72" s="241">
        <v>5</v>
      </c>
      <c r="B72" s="934" t="s">
        <v>571</v>
      </c>
      <c r="C72" s="935"/>
      <c r="D72" s="935"/>
      <c r="E72" s="935"/>
      <c r="F72" s="935"/>
      <c r="G72" s="935"/>
      <c r="H72" s="935"/>
      <c r="I72" s="935"/>
      <c r="J72" s="935"/>
      <c r="K72" s="935"/>
      <c r="L72" s="935"/>
      <c r="M72" s="935"/>
      <c r="N72" s="935"/>
      <c r="O72" s="935"/>
      <c r="P72" s="936"/>
      <c r="Q72" s="937">
        <v>325083</v>
      </c>
      <c r="R72" s="892"/>
      <c r="S72" s="892"/>
      <c r="T72" s="892"/>
      <c r="U72" s="892"/>
      <c r="V72" s="892">
        <v>319922</v>
      </c>
      <c r="W72" s="892"/>
      <c r="X72" s="892"/>
      <c r="Y72" s="892"/>
      <c r="Z72" s="892"/>
      <c r="AA72" s="892">
        <v>5161</v>
      </c>
      <c r="AB72" s="892"/>
      <c r="AC72" s="892"/>
      <c r="AD72" s="892"/>
      <c r="AE72" s="892"/>
      <c r="AF72" s="892">
        <v>5161</v>
      </c>
      <c r="AG72" s="892"/>
      <c r="AH72" s="892"/>
      <c r="AI72" s="892"/>
      <c r="AJ72" s="892"/>
      <c r="AK72" s="892">
        <v>2069</v>
      </c>
      <c r="AL72" s="892"/>
      <c r="AM72" s="892"/>
      <c r="AN72" s="892"/>
      <c r="AO72" s="892"/>
      <c r="AP72" s="892" t="s">
        <v>588</v>
      </c>
      <c r="AQ72" s="892"/>
      <c r="AR72" s="892"/>
      <c r="AS72" s="892"/>
      <c r="AT72" s="892"/>
      <c r="AU72" s="892" t="s">
        <v>586</v>
      </c>
      <c r="AV72" s="892"/>
      <c r="AW72" s="892"/>
      <c r="AX72" s="892"/>
      <c r="AY72" s="892"/>
      <c r="AZ72" s="938"/>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x14ac:dyDescent="0.15">
      <c r="A73" s="241">
        <v>6</v>
      </c>
      <c r="B73" s="934" t="s">
        <v>572</v>
      </c>
      <c r="C73" s="935"/>
      <c r="D73" s="935"/>
      <c r="E73" s="935"/>
      <c r="F73" s="935"/>
      <c r="G73" s="935"/>
      <c r="H73" s="935"/>
      <c r="I73" s="935"/>
      <c r="J73" s="935"/>
      <c r="K73" s="935"/>
      <c r="L73" s="935"/>
      <c r="M73" s="935"/>
      <c r="N73" s="935"/>
      <c r="O73" s="935"/>
      <c r="P73" s="936"/>
      <c r="Q73" s="937">
        <v>4268</v>
      </c>
      <c r="R73" s="892"/>
      <c r="S73" s="892"/>
      <c r="T73" s="892"/>
      <c r="U73" s="892"/>
      <c r="V73" s="892">
        <v>4183</v>
      </c>
      <c r="W73" s="892"/>
      <c r="X73" s="892"/>
      <c r="Y73" s="892"/>
      <c r="Z73" s="892"/>
      <c r="AA73" s="892">
        <v>84</v>
      </c>
      <c r="AB73" s="892"/>
      <c r="AC73" s="892"/>
      <c r="AD73" s="892"/>
      <c r="AE73" s="892"/>
      <c r="AF73" s="892">
        <v>84</v>
      </c>
      <c r="AG73" s="892"/>
      <c r="AH73" s="892"/>
      <c r="AI73" s="892"/>
      <c r="AJ73" s="892"/>
      <c r="AK73" s="892" t="s">
        <v>588</v>
      </c>
      <c r="AL73" s="892"/>
      <c r="AM73" s="892"/>
      <c r="AN73" s="892"/>
      <c r="AO73" s="892"/>
      <c r="AP73" s="892">
        <v>933</v>
      </c>
      <c r="AQ73" s="892"/>
      <c r="AR73" s="892"/>
      <c r="AS73" s="892"/>
      <c r="AT73" s="892"/>
      <c r="AU73" s="892">
        <v>69</v>
      </c>
      <c r="AV73" s="892"/>
      <c r="AW73" s="892"/>
      <c r="AX73" s="892"/>
      <c r="AY73" s="892"/>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x14ac:dyDescent="0.15">
      <c r="A74" s="241">
        <v>7</v>
      </c>
      <c r="B74" s="934" t="s">
        <v>573</v>
      </c>
      <c r="C74" s="935"/>
      <c r="D74" s="935"/>
      <c r="E74" s="935"/>
      <c r="F74" s="935"/>
      <c r="G74" s="935"/>
      <c r="H74" s="935"/>
      <c r="I74" s="935"/>
      <c r="J74" s="935"/>
      <c r="K74" s="935"/>
      <c r="L74" s="935"/>
      <c r="M74" s="935"/>
      <c r="N74" s="935"/>
      <c r="O74" s="935"/>
      <c r="P74" s="936"/>
      <c r="Q74" s="937">
        <v>199</v>
      </c>
      <c r="R74" s="892"/>
      <c r="S74" s="892"/>
      <c r="T74" s="892"/>
      <c r="U74" s="892"/>
      <c r="V74" s="892">
        <v>191</v>
      </c>
      <c r="W74" s="892"/>
      <c r="X74" s="892"/>
      <c r="Y74" s="892"/>
      <c r="Z74" s="892"/>
      <c r="AA74" s="892">
        <v>8</v>
      </c>
      <c r="AB74" s="892"/>
      <c r="AC74" s="892"/>
      <c r="AD74" s="892"/>
      <c r="AE74" s="892"/>
      <c r="AF74" s="892">
        <v>8</v>
      </c>
      <c r="AG74" s="892"/>
      <c r="AH74" s="892"/>
      <c r="AI74" s="892"/>
      <c r="AJ74" s="892"/>
      <c r="AK74" s="892">
        <v>2</v>
      </c>
      <c r="AL74" s="892"/>
      <c r="AM74" s="892"/>
      <c r="AN74" s="892"/>
      <c r="AO74" s="892"/>
      <c r="AP74" s="892">
        <v>280</v>
      </c>
      <c r="AQ74" s="892"/>
      <c r="AR74" s="892"/>
      <c r="AS74" s="892"/>
      <c r="AT74" s="892"/>
      <c r="AU74" s="892">
        <v>9</v>
      </c>
      <c r="AV74" s="892"/>
      <c r="AW74" s="892"/>
      <c r="AX74" s="892"/>
      <c r="AY74" s="892"/>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x14ac:dyDescent="0.15">
      <c r="A75" s="241">
        <v>8</v>
      </c>
      <c r="B75" s="934" t="s">
        <v>574</v>
      </c>
      <c r="C75" s="935"/>
      <c r="D75" s="935"/>
      <c r="E75" s="935"/>
      <c r="F75" s="935"/>
      <c r="G75" s="935"/>
      <c r="H75" s="935"/>
      <c r="I75" s="935"/>
      <c r="J75" s="935"/>
      <c r="K75" s="935"/>
      <c r="L75" s="935"/>
      <c r="M75" s="935"/>
      <c r="N75" s="935"/>
      <c r="O75" s="935"/>
      <c r="P75" s="936"/>
      <c r="Q75" s="940">
        <v>5</v>
      </c>
      <c r="R75" s="941"/>
      <c r="S75" s="941"/>
      <c r="T75" s="941"/>
      <c r="U75" s="891"/>
      <c r="V75" s="942">
        <v>5</v>
      </c>
      <c r="W75" s="941"/>
      <c r="X75" s="941"/>
      <c r="Y75" s="941"/>
      <c r="Z75" s="891"/>
      <c r="AA75" s="942">
        <v>0</v>
      </c>
      <c r="AB75" s="941"/>
      <c r="AC75" s="941"/>
      <c r="AD75" s="941"/>
      <c r="AE75" s="891"/>
      <c r="AF75" s="942">
        <v>0</v>
      </c>
      <c r="AG75" s="941"/>
      <c r="AH75" s="941"/>
      <c r="AI75" s="941"/>
      <c r="AJ75" s="891"/>
      <c r="AK75" s="942" t="s">
        <v>590</v>
      </c>
      <c r="AL75" s="941"/>
      <c r="AM75" s="941"/>
      <c r="AN75" s="941"/>
      <c r="AO75" s="891"/>
      <c r="AP75" s="942" t="s">
        <v>584</v>
      </c>
      <c r="AQ75" s="941"/>
      <c r="AR75" s="941"/>
      <c r="AS75" s="941"/>
      <c r="AT75" s="891"/>
      <c r="AU75" s="942" t="s">
        <v>587</v>
      </c>
      <c r="AV75" s="941"/>
      <c r="AW75" s="941"/>
      <c r="AX75" s="941"/>
      <c r="AY75" s="891"/>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x14ac:dyDescent="0.15">
      <c r="A76" s="241">
        <v>9</v>
      </c>
      <c r="B76" s="934" t="s">
        <v>575</v>
      </c>
      <c r="C76" s="935"/>
      <c r="D76" s="935"/>
      <c r="E76" s="935"/>
      <c r="F76" s="935"/>
      <c r="G76" s="935"/>
      <c r="H76" s="935"/>
      <c r="I76" s="935"/>
      <c r="J76" s="935"/>
      <c r="K76" s="935"/>
      <c r="L76" s="935"/>
      <c r="M76" s="935"/>
      <c r="N76" s="935"/>
      <c r="O76" s="935"/>
      <c r="P76" s="936"/>
      <c r="Q76" s="940">
        <v>64</v>
      </c>
      <c r="R76" s="941"/>
      <c r="S76" s="941"/>
      <c r="T76" s="941"/>
      <c r="U76" s="891"/>
      <c r="V76" s="942">
        <v>55</v>
      </c>
      <c r="W76" s="941"/>
      <c r="X76" s="941"/>
      <c r="Y76" s="941"/>
      <c r="Z76" s="891"/>
      <c r="AA76" s="942">
        <v>8</v>
      </c>
      <c r="AB76" s="941"/>
      <c r="AC76" s="941"/>
      <c r="AD76" s="941"/>
      <c r="AE76" s="891"/>
      <c r="AF76" s="942">
        <v>8</v>
      </c>
      <c r="AG76" s="941"/>
      <c r="AH76" s="941"/>
      <c r="AI76" s="941"/>
      <c r="AJ76" s="891"/>
      <c r="AK76" s="942" t="s">
        <v>588</v>
      </c>
      <c r="AL76" s="941"/>
      <c r="AM76" s="941"/>
      <c r="AN76" s="941"/>
      <c r="AO76" s="891"/>
      <c r="AP76" s="942" t="s">
        <v>587</v>
      </c>
      <c r="AQ76" s="941"/>
      <c r="AR76" s="941"/>
      <c r="AS76" s="941"/>
      <c r="AT76" s="891"/>
      <c r="AU76" s="942" t="s">
        <v>587</v>
      </c>
      <c r="AV76" s="941"/>
      <c r="AW76" s="941"/>
      <c r="AX76" s="941"/>
      <c r="AY76" s="891"/>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x14ac:dyDescent="0.15">
      <c r="A77" s="241">
        <v>10</v>
      </c>
      <c r="B77" s="934" t="s">
        <v>576</v>
      </c>
      <c r="C77" s="935"/>
      <c r="D77" s="935"/>
      <c r="E77" s="935"/>
      <c r="F77" s="935"/>
      <c r="G77" s="935"/>
      <c r="H77" s="935"/>
      <c r="I77" s="935"/>
      <c r="J77" s="935"/>
      <c r="K77" s="935"/>
      <c r="L77" s="935"/>
      <c r="M77" s="935"/>
      <c r="N77" s="935"/>
      <c r="O77" s="935"/>
      <c r="P77" s="936"/>
      <c r="Q77" s="940">
        <v>303</v>
      </c>
      <c r="R77" s="941"/>
      <c r="S77" s="941"/>
      <c r="T77" s="941"/>
      <c r="U77" s="891"/>
      <c r="V77" s="942">
        <v>261</v>
      </c>
      <c r="W77" s="941"/>
      <c r="X77" s="941"/>
      <c r="Y77" s="941"/>
      <c r="Z77" s="891"/>
      <c r="AA77" s="942">
        <v>43</v>
      </c>
      <c r="AB77" s="941"/>
      <c r="AC77" s="941"/>
      <c r="AD77" s="941"/>
      <c r="AE77" s="891"/>
      <c r="AF77" s="942">
        <v>37</v>
      </c>
      <c r="AG77" s="941"/>
      <c r="AH77" s="941"/>
      <c r="AI77" s="941"/>
      <c r="AJ77" s="891"/>
      <c r="AK77" s="942" t="s">
        <v>589</v>
      </c>
      <c r="AL77" s="941"/>
      <c r="AM77" s="941"/>
      <c r="AN77" s="941"/>
      <c r="AO77" s="891"/>
      <c r="AP77" s="942" t="s">
        <v>584</v>
      </c>
      <c r="AQ77" s="941"/>
      <c r="AR77" s="941"/>
      <c r="AS77" s="941"/>
      <c r="AT77" s="891"/>
      <c r="AU77" s="942" t="s">
        <v>587</v>
      </c>
      <c r="AV77" s="941"/>
      <c r="AW77" s="941"/>
      <c r="AX77" s="941"/>
      <c r="AY77" s="891"/>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x14ac:dyDescent="0.15">
      <c r="A78" s="241">
        <v>11</v>
      </c>
      <c r="B78" s="934" t="s">
        <v>577</v>
      </c>
      <c r="C78" s="935"/>
      <c r="D78" s="935"/>
      <c r="E78" s="935"/>
      <c r="F78" s="935"/>
      <c r="G78" s="935"/>
      <c r="H78" s="935"/>
      <c r="I78" s="935"/>
      <c r="J78" s="935"/>
      <c r="K78" s="935"/>
      <c r="L78" s="935"/>
      <c r="M78" s="935"/>
      <c r="N78" s="935"/>
      <c r="O78" s="935"/>
      <c r="P78" s="936"/>
      <c r="Q78" s="937">
        <v>212</v>
      </c>
      <c r="R78" s="892"/>
      <c r="S78" s="892"/>
      <c r="T78" s="892"/>
      <c r="U78" s="892"/>
      <c r="V78" s="892">
        <v>180</v>
      </c>
      <c r="W78" s="892"/>
      <c r="X78" s="892"/>
      <c r="Y78" s="892"/>
      <c r="Z78" s="892"/>
      <c r="AA78" s="892">
        <v>32</v>
      </c>
      <c r="AB78" s="892"/>
      <c r="AC78" s="892"/>
      <c r="AD78" s="892"/>
      <c r="AE78" s="892"/>
      <c r="AF78" s="892">
        <v>32</v>
      </c>
      <c r="AG78" s="892"/>
      <c r="AH78" s="892"/>
      <c r="AI78" s="892"/>
      <c r="AJ78" s="892"/>
      <c r="AK78" s="942" t="s">
        <v>586</v>
      </c>
      <c r="AL78" s="941"/>
      <c r="AM78" s="941"/>
      <c r="AN78" s="941"/>
      <c r="AO78" s="891"/>
      <c r="AP78" s="892" t="s">
        <v>587</v>
      </c>
      <c r="AQ78" s="892"/>
      <c r="AR78" s="892"/>
      <c r="AS78" s="892"/>
      <c r="AT78" s="892"/>
      <c r="AU78" s="892" t="s">
        <v>587</v>
      </c>
      <c r="AV78" s="892"/>
      <c r="AW78" s="892"/>
      <c r="AX78" s="892"/>
      <c r="AY78" s="892"/>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x14ac:dyDescent="0.15">
      <c r="A79" s="241">
        <v>12</v>
      </c>
      <c r="B79" s="934" t="s">
        <v>578</v>
      </c>
      <c r="C79" s="935"/>
      <c r="D79" s="935"/>
      <c r="E79" s="935"/>
      <c r="F79" s="935"/>
      <c r="G79" s="935"/>
      <c r="H79" s="935"/>
      <c r="I79" s="935"/>
      <c r="J79" s="935"/>
      <c r="K79" s="935"/>
      <c r="L79" s="935"/>
      <c r="M79" s="935"/>
      <c r="N79" s="935"/>
      <c r="O79" s="935"/>
      <c r="P79" s="936"/>
      <c r="Q79" s="937">
        <v>1547</v>
      </c>
      <c r="R79" s="892"/>
      <c r="S79" s="892"/>
      <c r="T79" s="892"/>
      <c r="U79" s="892"/>
      <c r="V79" s="892">
        <v>1355</v>
      </c>
      <c r="W79" s="892"/>
      <c r="X79" s="892"/>
      <c r="Y79" s="892"/>
      <c r="Z79" s="892"/>
      <c r="AA79" s="892">
        <v>192</v>
      </c>
      <c r="AB79" s="892"/>
      <c r="AC79" s="892"/>
      <c r="AD79" s="892"/>
      <c r="AE79" s="892"/>
      <c r="AF79" s="892">
        <v>192</v>
      </c>
      <c r="AG79" s="892"/>
      <c r="AH79" s="892"/>
      <c r="AI79" s="892"/>
      <c r="AJ79" s="892"/>
      <c r="AK79" s="892">
        <v>64</v>
      </c>
      <c r="AL79" s="892"/>
      <c r="AM79" s="892"/>
      <c r="AN79" s="892"/>
      <c r="AO79" s="892"/>
      <c r="AP79" s="892" t="s">
        <v>584</v>
      </c>
      <c r="AQ79" s="892"/>
      <c r="AR79" s="892"/>
      <c r="AS79" s="892"/>
      <c r="AT79" s="892"/>
      <c r="AU79" s="892" t="s">
        <v>587</v>
      </c>
      <c r="AV79" s="892"/>
      <c r="AW79" s="892"/>
      <c r="AX79" s="892"/>
      <c r="AY79" s="892"/>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x14ac:dyDescent="0.15">
      <c r="A80" s="241">
        <v>13</v>
      </c>
      <c r="B80" s="934" t="s">
        <v>579</v>
      </c>
      <c r="C80" s="935"/>
      <c r="D80" s="935"/>
      <c r="E80" s="935"/>
      <c r="F80" s="935"/>
      <c r="G80" s="935"/>
      <c r="H80" s="935"/>
      <c r="I80" s="935"/>
      <c r="J80" s="935"/>
      <c r="K80" s="935"/>
      <c r="L80" s="935"/>
      <c r="M80" s="935"/>
      <c r="N80" s="935"/>
      <c r="O80" s="935"/>
      <c r="P80" s="936"/>
      <c r="Q80" s="937">
        <v>121</v>
      </c>
      <c r="R80" s="892"/>
      <c r="S80" s="892"/>
      <c r="T80" s="892"/>
      <c r="U80" s="892"/>
      <c r="V80" s="892">
        <v>98</v>
      </c>
      <c r="W80" s="892"/>
      <c r="X80" s="892"/>
      <c r="Y80" s="892"/>
      <c r="Z80" s="892"/>
      <c r="AA80" s="892">
        <v>24</v>
      </c>
      <c r="AB80" s="892"/>
      <c r="AC80" s="892"/>
      <c r="AD80" s="892"/>
      <c r="AE80" s="892"/>
      <c r="AF80" s="892">
        <v>24</v>
      </c>
      <c r="AG80" s="892"/>
      <c r="AH80" s="892"/>
      <c r="AI80" s="892"/>
      <c r="AJ80" s="892"/>
      <c r="AK80" s="942" t="s">
        <v>588</v>
      </c>
      <c r="AL80" s="941"/>
      <c r="AM80" s="941"/>
      <c r="AN80" s="941"/>
      <c r="AO80" s="891"/>
      <c r="AP80" s="892" t="s">
        <v>587</v>
      </c>
      <c r="AQ80" s="892"/>
      <c r="AR80" s="892"/>
      <c r="AS80" s="892"/>
      <c r="AT80" s="892"/>
      <c r="AU80" s="892" t="s">
        <v>587</v>
      </c>
      <c r="AV80" s="892"/>
      <c r="AW80" s="892"/>
      <c r="AX80" s="892"/>
      <c r="AY80" s="892"/>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x14ac:dyDescent="0.15">
      <c r="A81" s="241">
        <v>14</v>
      </c>
      <c r="B81" s="934" t="s">
        <v>580</v>
      </c>
      <c r="C81" s="935"/>
      <c r="D81" s="935"/>
      <c r="E81" s="935"/>
      <c r="F81" s="935"/>
      <c r="G81" s="935"/>
      <c r="H81" s="935"/>
      <c r="I81" s="935"/>
      <c r="J81" s="935"/>
      <c r="K81" s="935"/>
      <c r="L81" s="935"/>
      <c r="M81" s="935"/>
      <c r="N81" s="935"/>
      <c r="O81" s="935"/>
      <c r="P81" s="936"/>
      <c r="Q81" s="937">
        <v>200</v>
      </c>
      <c r="R81" s="892"/>
      <c r="S81" s="892"/>
      <c r="T81" s="892"/>
      <c r="U81" s="892"/>
      <c r="V81" s="892">
        <v>105</v>
      </c>
      <c r="W81" s="892"/>
      <c r="X81" s="892"/>
      <c r="Y81" s="892"/>
      <c r="Z81" s="892"/>
      <c r="AA81" s="892">
        <v>95</v>
      </c>
      <c r="AB81" s="892"/>
      <c r="AC81" s="892"/>
      <c r="AD81" s="892"/>
      <c r="AE81" s="892"/>
      <c r="AF81" s="892">
        <v>95</v>
      </c>
      <c r="AG81" s="892"/>
      <c r="AH81" s="892"/>
      <c r="AI81" s="892"/>
      <c r="AJ81" s="892"/>
      <c r="AK81" s="942" t="s">
        <v>589</v>
      </c>
      <c r="AL81" s="941"/>
      <c r="AM81" s="941"/>
      <c r="AN81" s="941"/>
      <c r="AO81" s="891"/>
      <c r="AP81" s="892" t="s">
        <v>587</v>
      </c>
      <c r="AQ81" s="892"/>
      <c r="AR81" s="892"/>
      <c r="AS81" s="892"/>
      <c r="AT81" s="892"/>
      <c r="AU81" s="892" t="s">
        <v>587</v>
      </c>
      <c r="AV81" s="892"/>
      <c r="AW81" s="892"/>
      <c r="AX81" s="892"/>
      <c r="AY81" s="892"/>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x14ac:dyDescent="0.15">
      <c r="A82" s="241">
        <v>15</v>
      </c>
      <c r="B82" s="934"/>
      <c r="C82" s="935"/>
      <c r="D82" s="935"/>
      <c r="E82" s="935"/>
      <c r="F82" s="935"/>
      <c r="G82" s="935"/>
      <c r="H82" s="935"/>
      <c r="I82" s="935"/>
      <c r="J82" s="935"/>
      <c r="K82" s="935"/>
      <c r="L82" s="935"/>
      <c r="M82" s="935"/>
      <c r="N82" s="935"/>
      <c r="O82" s="935"/>
      <c r="P82" s="936"/>
      <c r="Q82" s="937"/>
      <c r="R82" s="892"/>
      <c r="S82" s="892"/>
      <c r="T82" s="892"/>
      <c r="U82" s="892"/>
      <c r="V82" s="892"/>
      <c r="W82" s="892"/>
      <c r="X82" s="892"/>
      <c r="Y82" s="892"/>
      <c r="Z82" s="892"/>
      <c r="AA82" s="892"/>
      <c r="AB82" s="892"/>
      <c r="AC82" s="892"/>
      <c r="AD82" s="892"/>
      <c r="AE82" s="892"/>
      <c r="AF82" s="892"/>
      <c r="AG82" s="892"/>
      <c r="AH82" s="892"/>
      <c r="AI82" s="892"/>
      <c r="AJ82" s="892"/>
      <c r="AK82" s="892"/>
      <c r="AL82" s="892"/>
      <c r="AM82" s="892"/>
      <c r="AN82" s="892"/>
      <c r="AO82" s="892"/>
      <c r="AP82" s="892"/>
      <c r="AQ82" s="892"/>
      <c r="AR82" s="892"/>
      <c r="AS82" s="892"/>
      <c r="AT82" s="892"/>
      <c r="AU82" s="892"/>
      <c r="AV82" s="892"/>
      <c r="AW82" s="892"/>
      <c r="AX82" s="892"/>
      <c r="AY82" s="892"/>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x14ac:dyDescent="0.15">
      <c r="A83" s="241">
        <v>16</v>
      </c>
      <c r="B83" s="934"/>
      <c r="C83" s="935"/>
      <c r="D83" s="935"/>
      <c r="E83" s="935"/>
      <c r="F83" s="935"/>
      <c r="G83" s="935"/>
      <c r="H83" s="935"/>
      <c r="I83" s="935"/>
      <c r="J83" s="935"/>
      <c r="K83" s="935"/>
      <c r="L83" s="935"/>
      <c r="M83" s="935"/>
      <c r="N83" s="935"/>
      <c r="O83" s="935"/>
      <c r="P83" s="936"/>
      <c r="Q83" s="937"/>
      <c r="R83" s="892"/>
      <c r="S83" s="892"/>
      <c r="T83" s="892"/>
      <c r="U83" s="892"/>
      <c r="V83" s="892"/>
      <c r="W83" s="892"/>
      <c r="X83" s="892"/>
      <c r="Y83" s="892"/>
      <c r="Z83" s="892"/>
      <c r="AA83" s="892"/>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2"/>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x14ac:dyDescent="0.15">
      <c r="A84" s="241">
        <v>17</v>
      </c>
      <c r="B84" s="934"/>
      <c r="C84" s="935"/>
      <c r="D84" s="935"/>
      <c r="E84" s="935"/>
      <c r="F84" s="935"/>
      <c r="G84" s="935"/>
      <c r="H84" s="935"/>
      <c r="I84" s="935"/>
      <c r="J84" s="935"/>
      <c r="K84" s="935"/>
      <c r="L84" s="935"/>
      <c r="M84" s="935"/>
      <c r="N84" s="935"/>
      <c r="O84" s="935"/>
      <c r="P84" s="936"/>
      <c r="Q84" s="937"/>
      <c r="R84" s="892"/>
      <c r="S84" s="892"/>
      <c r="T84" s="892"/>
      <c r="U84" s="892"/>
      <c r="V84" s="892"/>
      <c r="W84" s="892"/>
      <c r="X84" s="892"/>
      <c r="Y84" s="892"/>
      <c r="Z84" s="892"/>
      <c r="AA84" s="892"/>
      <c r="AB84" s="892"/>
      <c r="AC84" s="892"/>
      <c r="AD84" s="892"/>
      <c r="AE84" s="892"/>
      <c r="AF84" s="892"/>
      <c r="AG84" s="892"/>
      <c r="AH84" s="892"/>
      <c r="AI84" s="892"/>
      <c r="AJ84" s="892"/>
      <c r="AK84" s="892"/>
      <c r="AL84" s="892"/>
      <c r="AM84" s="892"/>
      <c r="AN84" s="892"/>
      <c r="AO84" s="892"/>
      <c r="AP84" s="892"/>
      <c r="AQ84" s="892"/>
      <c r="AR84" s="892"/>
      <c r="AS84" s="892"/>
      <c r="AT84" s="892"/>
      <c r="AU84" s="892"/>
      <c r="AV84" s="892"/>
      <c r="AW84" s="892"/>
      <c r="AX84" s="892"/>
      <c r="AY84" s="892"/>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x14ac:dyDescent="0.15">
      <c r="A85" s="241">
        <v>18</v>
      </c>
      <c r="B85" s="934"/>
      <c r="C85" s="935"/>
      <c r="D85" s="935"/>
      <c r="E85" s="935"/>
      <c r="F85" s="935"/>
      <c r="G85" s="935"/>
      <c r="H85" s="935"/>
      <c r="I85" s="935"/>
      <c r="J85" s="935"/>
      <c r="K85" s="935"/>
      <c r="L85" s="935"/>
      <c r="M85" s="935"/>
      <c r="N85" s="935"/>
      <c r="O85" s="935"/>
      <c r="P85" s="936"/>
      <c r="Q85" s="937"/>
      <c r="R85" s="892"/>
      <c r="S85" s="892"/>
      <c r="T85" s="892"/>
      <c r="U85" s="892"/>
      <c r="V85" s="892"/>
      <c r="W85" s="892"/>
      <c r="X85" s="892"/>
      <c r="Y85" s="892"/>
      <c r="Z85" s="892"/>
      <c r="AA85" s="892"/>
      <c r="AB85" s="892"/>
      <c r="AC85" s="892"/>
      <c r="AD85" s="892"/>
      <c r="AE85" s="892"/>
      <c r="AF85" s="892"/>
      <c r="AG85" s="892"/>
      <c r="AH85" s="892"/>
      <c r="AI85" s="892"/>
      <c r="AJ85" s="892"/>
      <c r="AK85" s="892"/>
      <c r="AL85" s="892"/>
      <c r="AM85" s="892"/>
      <c r="AN85" s="892"/>
      <c r="AO85" s="892"/>
      <c r="AP85" s="892"/>
      <c r="AQ85" s="892"/>
      <c r="AR85" s="892"/>
      <c r="AS85" s="892"/>
      <c r="AT85" s="892"/>
      <c r="AU85" s="892"/>
      <c r="AV85" s="892"/>
      <c r="AW85" s="892"/>
      <c r="AX85" s="892"/>
      <c r="AY85" s="892"/>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x14ac:dyDescent="0.15">
      <c r="A86" s="241">
        <v>19</v>
      </c>
      <c r="B86" s="934"/>
      <c r="C86" s="935"/>
      <c r="D86" s="935"/>
      <c r="E86" s="935"/>
      <c r="F86" s="935"/>
      <c r="G86" s="935"/>
      <c r="H86" s="935"/>
      <c r="I86" s="935"/>
      <c r="J86" s="935"/>
      <c r="K86" s="935"/>
      <c r="L86" s="935"/>
      <c r="M86" s="935"/>
      <c r="N86" s="935"/>
      <c r="O86" s="935"/>
      <c r="P86" s="936"/>
      <c r="Q86" s="937"/>
      <c r="R86" s="892"/>
      <c r="S86" s="892"/>
      <c r="T86" s="892"/>
      <c r="U86" s="892"/>
      <c r="V86" s="892"/>
      <c r="W86" s="892"/>
      <c r="X86" s="892"/>
      <c r="Y86" s="892"/>
      <c r="Z86" s="892"/>
      <c r="AA86" s="892"/>
      <c r="AB86" s="892"/>
      <c r="AC86" s="892"/>
      <c r="AD86" s="892"/>
      <c r="AE86" s="892"/>
      <c r="AF86" s="892"/>
      <c r="AG86" s="892"/>
      <c r="AH86" s="892"/>
      <c r="AI86" s="892"/>
      <c r="AJ86" s="892"/>
      <c r="AK86" s="892"/>
      <c r="AL86" s="892"/>
      <c r="AM86" s="892"/>
      <c r="AN86" s="892"/>
      <c r="AO86" s="892"/>
      <c r="AP86" s="892"/>
      <c r="AQ86" s="892"/>
      <c r="AR86" s="892"/>
      <c r="AS86" s="892"/>
      <c r="AT86" s="892"/>
      <c r="AU86" s="892"/>
      <c r="AV86" s="892"/>
      <c r="AW86" s="892"/>
      <c r="AX86" s="892"/>
      <c r="AY86" s="892"/>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x14ac:dyDescent="0.2">
      <c r="A88" s="244" t="s">
        <v>378</v>
      </c>
      <c r="B88" s="851" t="s">
        <v>414</v>
      </c>
      <c r="C88" s="852"/>
      <c r="D88" s="852"/>
      <c r="E88" s="852"/>
      <c r="F88" s="852"/>
      <c r="G88" s="852"/>
      <c r="H88" s="852"/>
      <c r="I88" s="852"/>
      <c r="J88" s="852"/>
      <c r="K88" s="852"/>
      <c r="L88" s="852"/>
      <c r="M88" s="852"/>
      <c r="N88" s="852"/>
      <c r="O88" s="852"/>
      <c r="P88" s="853"/>
      <c r="Q88" s="899"/>
      <c r="R88" s="900"/>
      <c r="S88" s="900"/>
      <c r="T88" s="900"/>
      <c r="U88" s="900"/>
      <c r="V88" s="900"/>
      <c r="W88" s="900"/>
      <c r="X88" s="900"/>
      <c r="Y88" s="900"/>
      <c r="Z88" s="900"/>
      <c r="AA88" s="900"/>
      <c r="AB88" s="900"/>
      <c r="AC88" s="900"/>
      <c r="AD88" s="900"/>
      <c r="AE88" s="900"/>
      <c r="AF88" s="903">
        <v>5880</v>
      </c>
      <c r="AG88" s="903"/>
      <c r="AH88" s="903"/>
      <c r="AI88" s="903"/>
      <c r="AJ88" s="903"/>
      <c r="AK88" s="900"/>
      <c r="AL88" s="900"/>
      <c r="AM88" s="900"/>
      <c r="AN88" s="900"/>
      <c r="AO88" s="900"/>
      <c r="AP88" s="903">
        <v>1213</v>
      </c>
      <c r="AQ88" s="903"/>
      <c r="AR88" s="903"/>
      <c r="AS88" s="903"/>
      <c r="AT88" s="903"/>
      <c r="AU88" s="903">
        <v>78</v>
      </c>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1" t="s">
        <v>415</v>
      </c>
      <c r="BS102" s="852"/>
      <c r="BT102" s="852"/>
      <c r="BU102" s="852"/>
      <c r="BV102" s="852"/>
      <c r="BW102" s="852"/>
      <c r="BX102" s="852"/>
      <c r="BY102" s="852"/>
      <c r="BZ102" s="852"/>
      <c r="CA102" s="852"/>
      <c r="CB102" s="852"/>
      <c r="CC102" s="852"/>
      <c r="CD102" s="852"/>
      <c r="CE102" s="852"/>
      <c r="CF102" s="852"/>
      <c r="CG102" s="853"/>
      <c r="CH102" s="950"/>
      <c r="CI102" s="951"/>
      <c r="CJ102" s="951"/>
      <c r="CK102" s="951"/>
      <c r="CL102" s="952"/>
      <c r="CM102" s="950"/>
      <c r="CN102" s="951"/>
      <c r="CO102" s="951"/>
      <c r="CP102" s="951"/>
      <c r="CQ102" s="952"/>
      <c r="CR102" s="953">
        <v>55</v>
      </c>
      <c r="CS102" s="911"/>
      <c r="CT102" s="911"/>
      <c r="CU102" s="911"/>
      <c r="CV102" s="954"/>
      <c r="CW102" s="953" t="s">
        <v>584</v>
      </c>
      <c r="CX102" s="911"/>
      <c r="CY102" s="911"/>
      <c r="CZ102" s="911"/>
      <c r="DA102" s="954"/>
      <c r="DB102" s="953" t="s">
        <v>584</v>
      </c>
      <c r="DC102" s="911"/>
      <c r="DD102" s="911"/>
      <c r="DE102" s="911"/>
      <c r="DF102" s="954"/>
      <c r="DG102" s="953" t="s">
        <v>585</v>
      </c>
      <c r="DH102" s="911"/>
      <c r="DI102" s="911"/>
      <c r="DJ102" s="911"/>
      <c r="DK102" s="954"/>
      <c r="DL102" s="953" t="s">
        <v>584</v>
      </c>
      <c r="DM102" s="911"/>
      <c r="DN102" s="911"/>
      <c r="DO102" s="911"/>
      <c r="DP102" s="954"/>
      <c r="DQ102" s="953" t="s">
        <v>584</v>
      </c>
      <c r="DR102" s="911"/>
      <c r="DS102" s="911"/>
      <c r="DT102" s="911"/>
      <c r="DU102" s="954"/>
      <c r="DV102" s="977"/>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416</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417</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420</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421</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422</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423</v>
      </c>
      <c r="AB109" s="956"/>
      <c r="AC109" s="956"/>
      <c r="AD109" s="956"/>
      <c r="AE109" s="957"/>
      <c r="AF109" s="955" t="s">
        <v>298</v>
      </c>
      <c r="AG109" s="956"/>
      <c r="AH109" s="956"/>
      <c r="AI109" s="956"/>
      <c r="AJ109" s="957"/>
      <c r="AK109" s="955" t="s">
        <v>297</v>
      </c>
      <c r="AL109" s="956"/>
      <c r="AM109" s="956"/>
      <c r="AN109" s="956"/>
      <c r="AO109" s="957"/>
      <c r="AP109" s="955" t="s">
        <v>424</v>
      </c>
      <c r="AQ109" s="956"/>
      <c r="AR109" s="956"/>
      <c r="AS109" s="956"/>
      <c r="AT109" s="958"/>
      <c r="AU109" s="975" t="s">
        <v>422</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423</v>
      </c>
      <c r="BR109" s="956"/>
      <c r="BS109" s="956"/>
      <c r="BT109" s="956"/>
      <c r="BU109" s="957"/>
      <c r="BV109" s="955" t="s">
        <v>298</v>
      </c>
      <c r="BW109" s="956"/>
      <c r="BX109" s="956"/>
      <c r="BY109" s="956"/>
      <c r="BZ109" s="957"/>
      <c r="CA109" s="955" t="s">
        <v>297</v>
      </c>
      <c r="CB109" s="956"/>
      <c r="CC109" s="956"/>
      <c r="CD109" s="956"/>
      <c r="CE109" s="957"/>
      <c r="CF109" s="976" t="s">
        <v>424</v>
      </c>
      <c r="CG109" s="976"/>
      <c r="CH109" s="976"/>
      <c r="CI109" s="976"/>
      <c r="CJ109" s="976"/>
      <c r="CK109" s="955" t="s">
        <v>425</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423</v>
      </c>
      <c r="DH109" s="956"/>
      <c r="DI109" s="956"/>
      <c r="DJ109" s="956"/>
      <c r="DK109" s="957"/>
      <c r="DL109" s="955" t="s">
        <v>298</v>
      </c>
      <c r="DM109" s="956"/>
      <c r="DN109" s="956"/>
      <c r="DO109" s="956"/>
      <c r="DP109" s="957"/>
      <c r="DQ109" s="955" t="s">
        <v>297</v>
      </c>
      <c r="DR109" s="956"/>
      <c r="DS109" s="956"/>
      <c r="DT109" s="956"/>
      <c r="DU109" s="957"/>
      <c r="DV109" s="955" t="s">
        <v>424</v>
      </c>
      <c r="DW109" s="956"/>
      <c r="DX109" s="956"/>
      <c r="DY109" s="956"/>
      <c r="DZ109" s="958"/>
    </row>
    <row r="110" spans="1:131" s="226" customFormat="1" ht="26.25" customHeight="1" x14ac:dyDescent="0.15">
      <c r="A110" s="959" t="s">
        <v>426</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560437</v>
      </c>
      <c r="AB110" s="963"/>
      <c r="AC110" s="963"/>
      <c r="AD110" s="963"/>
      <c r="AE110" s="964"/>
      <c r="AF110" s="965">
        <v>534686</v>
      </c>
      <c r="AG110" s="963"/>
      <c r="AH110" s="963"/>
      <c r="AI110" s="963"/>
      <c r="AJ110" s="964"/>
      <c r="AK110" s="965">
        <v>553410</v>
      </c>
      <c r="AL110" s="963"/>
      <c r="AM110" s="963"/>
      <c r="AN110" s="963"/>
      <c r="AO110" s="964"/>
      <c r="AP110" s="966">
        <v>12.1</v>
      </c>
      <c r="AQ110" s="967"/>
      <c r="AR110" s="967"/>
      <c r="AS110" s="967"/>
      <c r="AT110" s="968"/>
      <c r="AU110" s="969" t="s">
        <v>66</v>
      </c>
      <c r="AV110" s="970"/>
      <c r="AW110" s="970"/>
      <c r="AX110" s="970"/>
      <c r="AY110" s="970"/>
      <c r="AZ110" s="1011" t="s">
        <v>427</v>
      </c>
      <c r="BA110" s="960"/>
      <c r="BB110" s="960"/>
      <c r="BC110" s="960"/>
      <c r="BD110" s="960"/>
      <c r="BE110" s="960"/>
      <c r="BF110" s="960"/>
      <c r="BG110" s="960"/>
      <c r="BH110" s="960"/>
      <c r="BI110" s="960"/>
      <c r="BJ110" s="960"/>
      <c r="BK110" s="960"/>
      <c r="BL110" s="960"/>
      <c r="BM110" s="960"/>
      <c r="BN110" s="960"/>
      <c r="BO110" s="960"/>
      <c r="BP110" s="961"/>
      <c r="BQ110" s="997">
        <v>6881264</v>
      </c>
      <c r="BR110" s="998"/>
      <c r="BS110" s="998"/>
      <c r="BT110" s="998"/>
      <c r="BU110" s="998"/>
      <c r="BV110" s="998">
        <v>7289436</v>
      </c>
      <c r="BW110" s="998"/>
      <c r="BX110" s="998"/>
      <c r="BY110" s="998"/>
      <c r="BZ110" s="998"/>
      <c r="CA110" s="998">
        <v>7116694</v>
      </c>
      <c r="CB110" s="998"/>
      <c r="CC110" s="998"/>
      <c r="CD110" s="998"/>
      <c r="CE110" s="998"/>
      <c r="CF110" s="1012">
        <v>156.1</v>
      </c>
      <c r="CG110" s="1013"/>
      <c r="CH110" s="1013"/>
      <c r="CI110" s="1013"/>
      <c r="CJ110" s="1013"/>
      <c r="CK110" s="1014" t="s">
        <v>428</v>
      </c>
      <c r="CL110" s="1015"/>
      <c r="CM110" s="994" t="s">
        <v>429</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121</v>
      </c>
      <c r="DH110" s="998"/>
      <c r="DI110" s="998"/>
      <c r="DJ110" s="998"/>
      <c r="DK110" s="998"/>
      <c r="DL110" s="998" t="s">
        <v>380</v>
      </c>
      <c r="DM110" s="998"/>
      <c r="DN110" s="998"/>
      <c r="DO110" s="998"/>
      <c r="DP110" s="998"/>
      <c r="DQ110" s="998" t="s">
        <v>121</v>
      </c>
      <c r="DR110" s="998"/>
      <c r="DS110" s="998"/>
      <c r="DT110" s="998"/>
      <c r="DU110" s="998"/>
      <c r="DV110" s="999" t="s">
        <v>121</v>
      </c>
      <c r="DW110" s="999"/>
      <c r="DX110" s="999"/>
      <c r="DY110" s="999"/>
      <c r="DZ110" s="1000"/>
    </row>
    <row r="111" spans="1:131" s="226" customFormat="1" ht="26.25" customHeight="1" x14ac:dyDescent="0.15">
      <c r="A111" s="1001" t="s">
        <v>430</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121</v>
      </c>
      <c r="AB111" s="1005"/>
      <c r="AC111" s="1005"/>
      <c r="AD111" s="1005"/>
      <c r="AE111" s="1006"/>
      <c r="AF111" s="1007" t="s">
        <v>121</v>
      </c>
      <c r="AG111" s="1005"/>
      <c r="AH111" s="1005"/>
      <c r="AI111" s="1005"/>
      <c r="AJ111" s="1006"/>
      <c r="AK111" s="1007" t="s">
        <v>380</v>
      </c>
      <c r="AL111" s="1005"/>
      <c r="AM111" s="1005"/>
      <c r="AN111" s="1005"/>
      <c r="AO111" s="1006"/>
      <c r="AP111" s="1008" t="s">
        <v>121</v>
      </c>
      <c r="AQ111" s="1009"/>
      <c r="AR111" s="1009"/>
      <c r="AS111" s="1009"/>
      <c r="AT111" s="1010"/>
      <c r="AU111" s="971"/>
      <c r="AV111" s="972"/>
      <c r="AW111" s="972"/>
      <c r="AX111" s="972"/>
      <c r="AY111" s="972"/>
      <c r="AZ111" s="1020" t="s">
        <v>431</v>
      </c>
      <c r="BA111" s="1021"/>
      <c r="BB111" s="1021"/>
      <c r="BC111" s="1021"/>
      <c r="BD111" s="1021"/>
      <c r="BE111" s="1021"/>
      <c r="BF111" s="1021"/>
      <c r="BG111" s="1021"/>
      <c r="BH111" s="1021"/>
      <c r="BI111" s="1021"/>
      <c r="BJ111" s="1021"/>
      <c r="BK111" s="1021"/>
      <c r="BL111" s="1021"/>
      <c r="BM111" s="1021"/>
      <c r="BN111" s="1021"/>
      <c r="BO111" s="1021"/>
      <c r="BP111" s="1022"/>
      <c r="BQ111" s="990">
        <v>447956</v>
      </c>
      <c r="BR111" s="991"/>
      <c r="BS111" s="991"/>
      <c r="BT111" s="991"/>
      <c r="BU111" s="991"/>
      <c r="BV111" s="991">
        <v>389742</v>
      </c>
      <c r="BW111" s="991"/>
      <c r="BX111" s="991"/>
      <c r="BY111" s="991"/>
      <c r="BZ111" s="991"/>
      <c r="CA111" s="991">
        <v>360841</v>
      </c>
      <c r="CB111" s="991"/>
      <c r="CC111" s="991"/>
      <c r="CD111" s="991"/>
      <c r="CE111" s="991"/>
      <c r="CF111" s="985">
        <v>7.9</v>
      </c>
      <c r="CG111" s="986"/>
      <c r="CH111" s="986"/>
      <c r="CI111" s="986"/>
      <c r="CJ111" s="986"/>
      <c r="CK111" s="1016"/>
      <c r="CL111" s="1017"/>
      <c r="CM111" s="987" t="s">
        <v>432</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433</v>
      </c>
      <c r="DH111" s="991"/>
      <c r="DI111" s="991"/>
      <c r="DJ111" s="991"/>
      <c r="DK111" s="991"/>
      <c r="DL111" s="991" t="s">
        <v>121</v>
      </c>
      <c r="DM111" s="991"/>
      <c r="DN111" s="991"/>
      <c r="DO111" s="991"/>
      <c r="DP111" s="991"/>
      <c r="DQ111" s="991" t="s">
        <v>380</v>
      </c>
      <c r="DR111" s="991"/>
      <c r="DS111" s="991"/>
      <c r="DT111" s="991"/>
      <c r="DU111" s="991"/>
      <c r="DV111" s="992" t="s">
        <v>434</v>
      </c>
      <c r="DW111" s="992"/>
      <c r="DX111" s="992"/>
      <c r="DY111" s="992"/>
      <c r="DZ111" s="993"/>
    </row>
    <row r="112" spans="1:131" s="226" customFormat="1" ht="26.25" customHeight="1" x14ac:dyDescent="0.15">
      <c r="A112" s="1023" t="s">
        <v>435</v>
      </c>
      <c r="B112" s="1024"/>
      <c r="C112" s="1021" t="s">
        <v>436</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437</v>
      </c>
      <c r="AB112" s="1030"/>
      <c r="AC112" s="1030"/>
      <c r="AD112" s="1030"/>
      <c r="AE112" s="1031"/>
      <c r="AF112" s="1032" t="s">
        <v>121</v>
      </c>
      <c r="AG112" s="1030"/>
      <c r="AH112" s="1030"/>
      <c r="AI112" s="1030"/>
      <c r="AJ112" s="1031"/>
      <c r="AK112" s="1032" t="s">
        <v>121</v>
      </c>
      <c r="AL112" s="1030"/>
      <c r="AM112" s="1030"/>
      <c r="AN112" s="1030"/>
      <c r="AO112" s="1031"/>
      <c r="AP112" s="1033" t="s">
        <v>121</v>
      </c>
      <c r="AQ112" s="1034"/>
      <c r="AR112" s="1034"/>
      <c r="AS112" s="1034"/>
      <c r="AT112" s="1035"/>
      <c r="AU112" s="971"/>
      <c r="AV112" s="972"/>
      <c r="AW112" s="972"/>
      <c r="AX112" s="972"/>
      <c r="AY112" s="972"/>
      <c r="AZ112" s="1020" t="s">
        <v>438</v>
      </c>
      <c r="BA112" s="1021"/>
      <c r="BB112" s="1021"/>
      <c r="BC112" s="1021"/>
      <c r="BD112" s="1021"/>
      <c r="BE112" s="1021"/>
      <c r="BF112" s="1021"/>
      <c r="BG112" s="1021"/>
      <c r="BH112" s="1021"/>
      <c r="BI112" s="1021"/>
      <c r="BJ112" s="1021"/>
      <c r="BK112" s="1021"/>
      <c r="BL112" s="1021"/>
      <c r="BM112" s="1021"/>
      <c r="BN112" s="1021"/>
      <c r="BO112" s="1021"/>
      <c r="BP112" s="1022"/>
      <c r="BQ112" s="990">
        <v>4915095</v>
      </c>
      <c r="BR112" s="991"/>
      <c r="BS112" s="991"/>
      <c r="BT112" s="991"/>
      <c r="BU112" s="991"/>
      <c r="BV112" s="991">
        <v>4891990</v>
      </c>
      <c r="BW112" s="991"/>
      <c r="BX112" s="991"/>
      <c r="BY112" s="991"/>
      <c r="BZ112" s="991"/>
      <c r="CA112" s="991">
        <v>5031589</v>
      </c>
      <c r="CB112" s="991"/>
      <c r="CC112" s="991"/>
      <c r="CD112" s="991"/>
      <c r="CE112" s="991"/>
      <c r="CF112" s="985">
        <v>110.4</v>
      </c>
      <c r="CG112" s="986"/>
      <c r="CH112" s="986"/>
      <c r="CI112" s="986"/>
      <c r="CJ112" s="986"/>
      <c r="CK112" s="1016"/>
      <c r="CL112" s="1017"/>
      <c r="CM112" s="987" t="s">
        <v>439</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v>438349</v>
      </c>
      <c r="DH112" s="991"/>
      <c r="DI112" s="991"/>
      <c r="DJ112" s="991"/>
      <c r="DK112" s="991"/>
      <c r="DL112" s="991">
        <v>386863</v>
      </c>
      <c r="DM112" s="991"/>
      <c r="DN112" s="991"/>
      <c r="DO112" s="991"/>
      <c r="DP112" s="991"/>
      <c r="DQ112" s="991">
        <v>358754</v>
      </c>
      <c r="DR112" s="991"/>
      <c r="DS112" s="991"/>
      <c r="DT112" s="991"/>
      <c r="DU112" s="991"/>
      <c r="DV112" s="992">
        <v>7.9</v>
      </c>
      <c r="DW112" s="992"/>
      <c r="DX112" s="992"/>
      <c r="DY112" s="992"/>
      <c r="DZ112" s="993"/>
    </row>
    <row r="113" spans="1:130" s="226" customFormat="1" ht="26.25" customHeight="1" x14ac:dyDescent="0.15">
      <c r="A113" s="1025"/>
      <c r="B113" s="1026"/>
      <c r="C113" s="1021" t="s">
        <v>440</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289816</v>
      </c>
      <c r="AB113" s="1005"/>
      <c r="AC113" s="1005"/>
      <c r="AD113" s="1005"/>
      <c r="AE113" s="1006"/>
      <c r="AF113" s="1007">
        <v>291851</v>
      </c>
      <c r="AG113" s="1005"/>
      <c r="AH113" s="1005"/>
      <c r="AI113" s="1005"/>
      <c r="AJ113" s="1006"/>
      <c r="AK113" s="1007">
        <v>305107</v>
      </c>
      <c r="AL113" s="1005"/>
      <c r="AM113" s="1005"/>
      <c r="AN113" s="1005"/>
      <c r="AO113" s="1006"/>
      <c r="AP113" s="1008">
        <v>6.7</v>
      </c>
      <c r="AQ113" s="1009"/>
      <c r="AR113" s="1009"/>
      <c r="AS113" s="1009"/>
      <c r="AT113" s="1010"/>
      <c r="AU113" s="971"/>
      <c r="AV113" s="972"/>
      <c r="AW113" s="972"/>
      <c r="AX113" s="972"/>
      <c r="AY113" s="972"/>
      <c r="AZ113" s="1020" t="s">
        <v>441</v>
      </c>
      <c r="BA113" s="1021"/>
      <c r="BB113" s="1021"/>
      <c r="BC113" s="1021"/>
      <c r="BD113" s="1021"/>
      <c r="BE113" s="1021"/>
      <c r="BF113" s="1021"/>
      <c r="BG113" s="1021"/>
      <c r="BH113" s="1021"/>
      <c r="BI113" s="1021"/>
      <c r="BJ113" s="1021"/>
      <c r="BK113" s="1021"/>
      <c r="BL113" s="1021"/>
      <c r="BM113" s="1021"/>
      <c r="BN113" s="1021"/>
      <c r="BO113" s="1021"/>
      <c r="BP113" s="1022"/>
      <c r="BQ113" s="990">
        <v>97753</v>
      </c>
      <c r="BR113" s="991"/>
      <c r="BS113" s="991"/>
      <c r="BT113" s="991"/>
      <c r="BU113" s="991"/>
      <c r="BV113" s="991">
        <v>86669</v>
      </c>
      <c r="BW113" s="991"/>
      <c r="BX113" s="991"/>
      <c r="BY113" s="991"/>
      <c r="BZ113" s="991"/>
      <c r="CA113" s="991">
        <v>77710</v>
      </c>
      <c r="CB113" s="991"/>
      <c r="CC113" s="991"/>
      <c r="CD113" s="991"/>
      <c r="CE113" s="991"/>
      <c r="CF113" s="985">
        <v>1.7</v>
      </c>
      <c r="CG113" s="986"/>
      <c r="CH113" s="986"/>
      <c r="CI113" s="986"/>
      <c r="CJ113" s="986"/>
      <c r="CK113" s="1016"/>
      <c r="CL113" s="1017"/>
      <c r="CM113" s="987" t="s">
        <v>442</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v>7550</v>
      </c>
      <c r="DH113" s="1030"/>
      <c r="DI113" s="1030"/>
      <c r="DJ113" s="1030"/>
      <c r="DK113" s="1031"/>
      <c r="DL113" s="1032">
        <v>829</v>
      </c>
      <c r="DM113" s="1030"/>
      <c r="DN113" s="1030"/>
      <c r="DO113" s="1030"/>
      <c r="DP113" s="1031"/>
      <c r="DQ113" s="1032">
        <v>24</v>
      </c>
      <c r="DR113" s="1030"/>
      <c r="DS113" s="1030"/>
      <c r="DT113" s="1030"/>
      <c r="DU113" s="1031"/>
      <c r="DV113" s="1033">
        <v>0</v>
      </c>
      <c r="DW113" s="1034"/>
      <c r="DX113" s="1034"/>
      <c r="DY113" s="1034"/>
      <c r="DZ113" s="1035"/>
    </row>
    <row r="114" spans="1:130" s="226" customFormat="1" ht="26.25" customHeight="1" x14ac:dyDescent="0.15">
      <c r="A114" s="1025"/>
      <c r="B114" s="1026"/>
      <c r="C114" s="1021" t="s">
        <v>443</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50913</v>
      </c>
      <c r="AB114" s="1030"/>
      <c r="AC114" s="1030"/>
      <c r="AD114" s="1030"/>
      <c r="AE114" s="1031"/>
      <c r="AF114" s="1032">
        <v>19162</v>
      </c>
      <c r="AG114" s="1030"/>
      <c r="AH114" s="1030"/>
      <c r="AI114" s="1030"/>
      <c r="AJ114" s="1031"/>
      <c r="AK114" s="1032">
        <v>17534</v>
      </c>
      <c r="AL114" s="1030"/>
      <c r="AM114" s="1030"/>
      <c r="AN114" s="1030"/>
      <c r="AO114" s="1031"/>
      <c r="AP114" s="1033">
        <v>0.4</v>
      </c>
      <c r="AQ114" s="1034"/>
      <c r="AR114" s="1034"/>
      <c r="AS114" s="1034"/>
      <c r="AT114" s="1035"/>
      <c r="AU114" s="971"/>
      <c r="AV114" s="972"/>
      <c r="AW114" s="972"/>
      <c r="AX114" s="972"/>
      <c r="AY114" s="972"/>
      <c r="AZ114" s="1020" t="s">
        <v>444</v>
      </c>
      <c r="BA114" s="1021"/>
      <c r="BB114" s="1021"/>
      <c r="BC114" s="1021"/>
      <c r="BD114" s="1021"/>
      <c r="BE114" s="1021"/>
      <c r="BF114" s="1021"/>
      <c r="BG114" s="1021"/>
      <c r="BH114" s="1021"/>
      <c r="BI114" s="1021"/>
      <c r="BJ114" s="1021"/>
      <c r="BK114" s="1021"/>
      <c r="BL114" s="1021"/>
      <c r="BM114" s="1021"/>
      <c r="BN114" s="1021"/>
      <c r="BO114" s="1021"/>
      <c r="BP114" s="1022"/>
      <c r="BQ114" s="990">
        <v>1338113</v>
      </c>
      <c r="BR114" s="991"/>
      <c r="BS114" s="991"/>
      <c r="BT114" s="991"/>
      <c r="BU114" s="991"/>
      <c r="BV114" s="991">
        <v>1323359</v>
      </c>
      <c r="BW114" s="991"/>
      <c r="BX114" s="991"/>
      <c r="BY114" s="991"/>
      <c r="BZ114" s="991"/>
      <c r="CA114" s="991">
        <v>1322695</v>
      </c>
      <c r="CB114" s="991"/>
      <c r="CC114" s="991"/>
      <c r="CD114" s="991"/>
      <c r="CE114" s="991"/>
      <c r="CF114" s="985">
        <v>29</v>
      </c>
      <c r="CG114" s="986"/>
      <c r="CH114" s="986"/>
      <c r="CI114" s="986"/>
      <c r="CJ114" s="986"/>
      <c r="CK114" s="1016"/>
      <c r="CL114" s="1017"/>
      <c r="CM114" s="987" t="s">
        <v>445</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121</v>
      </c>
      <c r="DH114" s="1030"/>
      <c r="DI114" s="1030"/>
      <c r="DJ114" s="1030"/>
      <c r="DK114" s="1031"/>
      <c r="DL114" s="1032" t="s">
        <v>380</v>
      </c>
      <c r="DM114" s="1030"/>
      <c r="DN114" s="1030"/>
      <c r="DO114" s="1030"/>
      <c r="DP114" s="1031"/>
      <c r="DQ114" s="1032" t="s">
        <v>121</v>
      </c>
      <c r="DR114" s="1030"/>
      <c r="DS114" s="1030"/>
      <c r="DT114" s="1030"/>
      <c r="DU114" s="1031"/>
      <c r="DV114" s="1033" t="s">
        <v>121</v>
      </c>
      <c r="DW114" s="1034"/>
      <c r="DX114" s="1034"/>
      <c r="DY114" s="1034"/>
      <c r="DZ114" s="1035"/>
    </row>
    <row r="115" spans="1:130" s="226" customFormat="1" ht="26.25" customHeight="1" x14ac:dyDescent="0.15">
      <c r="A115" s="1025"/>
      <c r="B115" s="1026"/>
      <c r="C115" s="1021" t="s">
        <v>446</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39135</v>
      </c>
      <c r="AB115" s="1005"/>
      <c r="AC115" s="1005"/>
      <c r="AD115" s="1005"/>
      <c r="AE115" s="1006"/>
      <c r="AF115" s="1007">
        <v>32748</v>
      </c>
      <c r="AG115" s="1005"/>
      <c r="AH115" s="1005"/>
      <c r="AI115" s="1005"/>
      <c r="AJ115" s="1006"/>
      <c r="AK115" s="1007">
        <v>24888</v>
      </c>
      <c r="AL115" s="1005"/>
      <c r="AM115" s="1005"/>
      <c r="AN115" s="1005"/>
      <c r="AO115" s="1006"/>
      <c r="AP115" s="1008">
        <v>0.5</v>
      </c>
      <c r="AQ115" s="1009"/>
      <c r="AR115" s="1009"/>
      <c r="AS115" s="1009"/>
      <c r="AT115" s="1010"/>
      <c r="AU115" s="971"/>
      <c r="AV115" s="972"/>
      <c r="AW115" s="972"/>
      <c r="AX115" s="972"/>
      <c r="AY115" s="972"/>
      <c r="AZ115" s="1020" t="s">
        <v>447</v>
      </c>
      <c r="BA115" s="1021"/>
      <c r="BB115" s="1021"/>
      <c r="BC115" s="1021"/>
      <c r="BD115" s="1021"/>
      <c r="BE115" s="1021"/>
      <c r="BF115" s="1021"/>
      <c r="BG115" s="1021"/>
      <c r="BH115" s="1021"/>
      <c r="BI115" s="1021"/>
      <c r="BJ115" s="1021"/>
      <c r="BK115" s="1021"/>
      <c r="BL115" s="1021"/>
      <c r="BM115" s="1021"/>
      <c r="BN115" s="1021"/>
      <c r="BO115" s="1021"/>
      <c r="BP115" s="1022"/>
      <c r="BQ115" s="990">
        <v>652</v>
      </c>
      <c r="BR115" s="991"/>
      <c r="BS115" s="991"/>
      <c r="BT115" s="991"/>
      <c r="BU115" s="991"/>
      <c r="BV115" s="991" t="s">
        <v>121</v>
      </c>
      <c r="BW115" s="991"/>
      <c r="BX115" s="991"/>
      <c r="BY115" s="991"/>
      <c r="BZ115" s="991"/>
      <c r="CA115" s="991" t="s">
        <v>121</v>
      </c>
      <c r="CB115" s="991"/>
      <c r="CC115" s="991"/>
      <c r="CD115" s="991"/>
      <c r="CE115" s="991"/>
      <c r="CF115" s="985" t="s">
        <v>433</v>
      </c>
      <c r="CG115" s="986"/>
      <c r="CH115" s="986"/>
      <c r="CI115" s="986"/>
      <c r="CJ115" s="986"/>
      <c r="CK115" s="1016"/>
      <c r="CL115" s="1017"/>
      <c r="CM115" s="1020" t="s">
        <v>448</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121</v>
      </c>
      <c r="DH115" s="1030"/>
      <c r="DI115" s="1030"/>
      <c r="DJ115" s="1030"/>
      <c r="DK115" s="1031"/>
      <c r="DL115" s="1032" t="s">
        <v>121</v>
      </c>
      <c r="DM115" s="1030"/>
      <c r="DN115" s="1030"/>
      <c r="DO115" s="1030"/>
      <c r="DP115" s="1031"/>
      <c r="DQ115" s="1032" t="s">
        <v>121</v>
      </c>
      <c r="DR115" s="1030"/>
      <c r="DS115" s="1030"/>
      <c r="DT115" s="1030"/>
      <c r="DU115" s="1031"/>
      <c r="DV115" s="1033" t="s">
        <v>433</v>
      </c>
      <c r="DW115" s="1034"/>
      <c r="DX115" s="1034"/>
      <c r="DY115" s="1034"/>
      <c r="DZ115" s="1035"/>
    </row>
    <row r="116" spans="1:130" s="226" customFormat="1" ht="26.25" customHeight="1" x14ac:dyDescent="0.15">
      <c r="A116" s="1027"/>
      <c r="B116" s="1028"/>
      <c r="C116" s="1036" t="s">
        <v>449</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v>77</v>
      </c>
      <c r="AB116" s="1030"/>
      <c r="AC116" s="1030"/>
      <c r="AD116" s="1030"/>
      <c r="AE116" s="1031"/>
      <c r="AF116" s="1032">
        <v>33</v>
      </c>
      <c r="AG116" s="1030"/>
      <c r="AH116" s="1030"/>
      <c r="AI116" s="1030"/>
      <c r="AJ116" s="1031"/>
      <c r="AK116" s="1032" t="s">
        <v>121</v>
      </c>
      <c r="AL116" s="1030"/>
      <c r="AM116" s="1030"/>
      <c r="AN116" s="1030"/>
      <c r="AO116" s="1031"/>
      <c r="AP116" s="1033" t="s">
        <v>121</v>
      </c>
      <c r="AQ116" s="1034"/>
      <c r="AR116" s="1034"/>
      <c r="AS116" s="1034"/>
      <c r="AT116" s="1035"/>
      <c r="AU116" s="971"/>
      <c r="AV116" s="972"/>
      <c r="AW116" s="972"/>
      <c r="AX116" s="972"/>
      <c r="AY116" s="972"/>
      <c r="AZ116" s="1038" t="s">
        <v>450</v>
      </c>
      <c r="BA116" s="1039"/>
      <c r="BB116" s="1039"/>
      <c r="BC116" s="1039"/>
      <c r="BD116" s="1039"/>
      <c r="BE116" s="1039"/>
      <c r="BF116" s="1039"/>
      <c r="BG116" s="1039"/>
      <c r="BH116" s="1039"/>
      <c r="BI116" s="1039"/>
      <c r="BJ116" s="1039"/>
      <c r="BK116" s="1039"/>
      <c r="BL116" s="1039"/>
      <c r="BM116" s="1039"/>
      <c r="BN116" s="1039"/>
      <c r="BO116" s="1039"/>
      <c r="BP116" s="1040"/>
      <c r="BQ116" s="990" t="s">
        <v>433</v>
      </c>
      <c r="BR116" s="991"/>
      <c r="BS116" s="991"/>
      <c r="BT116" s="991"/>
      <c r="BU116" s="991"/>
      <c r="BV116" s="991" t="s">
        <v>380</v>
      </c>
      <c r="BW116" s="991"/>
      <c r="BX116" s="991"/>
      <c r="BY116" s="991"/>
      <c r="BZ116" s="991"/>
      <c r="CA116" s="991" t="s">
        <v>121</v>
      </c>
      <c r="CB116" s="991"/>
      <c r="CC116" s="991"/>
      <c r="CD116" s="991"/>
      <c r="CE116" s="991"/>
      <c r="CF116" s="985" t="s">
        <v>434</v>
      </c>
      <c r="CG116" s="986"/>
      <c r="CH116" s="986"/>
      <c r="CI116" s="986"/>
      <c r="CJ116" s="986"/>
      <c r="CK116" s="1016"/>
      <c r="CL116" s="1017"/>
      <c r="CM116" s="987" t="s">
        <v>451</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380</v>
      </c>
      <c r="DH116" s="1030"/>
      <c r="DI116" s="1030"/>
      <c r="DJ116" s="1030"/>
      <c r="DK116" s="1031"/>
      <c r="DL116" s="1032" t="s">
        <v>121</v>
      </c>
      <c r="DM116" s="1030"/>
      <c r="DN116" s="1030"/>
      <c r="DO116" s="1030"/>
      <c r="DP116" s="1031"/>
      <c r="DQ116" s="1032" t="s">
        <v>433</v>
      </c>
      <c r="DR116" s="1030"/>
      <c r="DS116" s="1030"/>
      <c r="DT116" s="1030"/>
      <c r="DU116" s="1031"/>
      <c r="DV116" s="1033" t="s">
        <v>121</v>
      </c>
      <c r="DW116" s="1034"/>
      <c r="DX116" s="1034"/>
      <c r="DY116" s="1034"/>
      <c r="DZ116" s="1035"/>
    </row>
    <row r="117" spans="1:130" s="226" customFormat="1" ht="26.25" customHeight="1" x14ac:dyDescent="0.15">
      <c r="A117" s="975" t="s">
        <v>180</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452</v>
      </c>
      <c r="Z117" s="957"/>
      <c r="AA117" s="1047">
        <v>940378</v>
      </c>
      <c r="AB117" s="1048"/>
      <c r="AC117" s="1048"/>
      <c r="AD117" s="1048"/>
      <c r="AE117" s="1049"/>
      <c r="AF117" s="1050">
        <v>878480</v>
      </c>
      <c r="AG117" s="1048"/>
      <c r="AH117" s="1048"/>
      <c r="AI117" s="1048"/>
      <c r="AJ117" s="1049"/>
      <c r="AK117" s="1050">
        <v>900939</v>
      </c>
      <c r="AL117" s="1048"/>
      <c r="AM117" s="1048"/>
      <c r="AN117" s="1048"/>
      <c r="AO117" s="1049"/>
      <c r="AP117" s="1051"/>
      <c r="AQ117" s="1052"/>
      <c r="AR117" s="1052"/>
      <c r="AS117" s="1052"/>
      <c r="AT117" s="1053"/>
      <c r="AU117" s="971"/>
      <c r="AV117" s="972"/>
      <c r="AW117" s="972"/>
      <c r="AX117" s="972"/>
      <c r="AY117" s="972"/>
      <c r="AZ117" s="1038" t="s">
        <v>453</v>
      </c>
      <c r="BA117" s="1039"/>
      <c r="BB117" s="1039"/>
      <c r="BC117" s="1039"/>
      <c r="BD117" s="1039"/>
      <c r="BE117" s="1039"/>
      <c r="BF117" s="1039"/>
      <c r="BG117" s="1039"/>
      <c r="BH117" s="1039"/>
      <c r="BI117" s="1039"/>
      <c r="BJ117" s="1039"/>
      <c r="BK117" s="1039"/>
      <c r="BL117" s="1039"/>
      <c r="BM117" s="1039"/>
      <c r="BN117" s="1039"/>
      <c r="BO117" s="1039"/>
      <c r="BP117" s="1040"/>
      <c r="BQ117" s="990" t="s">
        <v>380</v>
      </c>
      <c r="BR117" s="991"/>
      <c r="BS117" s="991"/>
      <c r="BT117" s="991"/>
      <c r="BU117" s="991"/>
      <c r="BV117" s="991" t="s">
        <v>121</v>
      </c>
      <c r="BW117" s="991"/>
      <c r="BX117" s="991"/>
      <c r="BY117" s="991"/>
      <c r="BZ117" s="991"/>
      <c r="CA117" s="991" t="s">
        <v>434</v>
      </c>
      <c r="CB117" s="991"/>
      <c r="CC117" s="991"/>
      <c r="CD117" s="991"/>
      <c r="CE117" s="991"/>
      <c r="CF117" s="985" t="s">
        <v>121</v>
      </c>
      <c r="CG117" s="986"/>
      <c r="CH117" s="986"/>
      <c r="CI117" s="986"/>
      <c r="CJ117" s="986"/>
      <c r="CK117" s="1016"/>
      <c r="CL117" s="1017"/>
      <c r="CM117" s="987" t="s">
        <v>454</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121</v>
      </c>
      <c r="DH117" s="1030"/>
      <c r="DI117" s="1030"/>
      <c r="DJ117" s="1030"/>
      <c r="DK117" s="1031"/>
      <c r="DL117" s="1032" t="s">
        <v>121</v>
      </c>
      <c r="DM117" s="1030"/>
      <c r="DN117" s="1030"/>
      <c r="DO117" s="1030"/>
      <c r="DP117" s="1031"/>
      <c r="DQ117" s="1032" t="s">
        <v>121</v>
      </c>
      <c r="DR117" s="1030"/>
      <c r="DS117" s="1030"/>
      <c r="DT117" s="1030"/>
      <c r="DU117" s="1031"/>
      <c r="DV117" s="1033" t="s">
        <v>121</v>
      </c>
      <c r="DW117" s="1034"/>
      <c r="DX117" s="1034"/>
      <c r="DY117" s="1034"/>
      <c r="DZ117" s="1035"/>
    </row>
    <row r="118" spans="1:130" s="226" customFormat="1" ht="26.25" customHeight="1" x14ac:dyDescent="0.15">
      <c r="A118" s="975" t="s">
        <v>425</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423</v>
      </c>
      <c r="AB118" s="956"/>
      <c r="AC118" s="956"/>
      <c r="AD118" s="956"/>
      <c r="AE118" s="957"/>
      <c r="AF118" s="955" t="s">
        <v>298</v>
      </c>
      <c r="AG118" s="956"/>
      <c r="AH118" s="956"/>
      <c r="AI118" s="956"/>
      <c r="AJ118" s="957"/>
      <c r="AK118" s="955" t="s">
        <v>297</v>
      </c>
      <c r="AL118" s="956"/>
      <c r="AM118" s="956"/>
      <c r="AN118" s="956"/>
      <c r="AO118" s="957"/>
      <c r="AP118" s="1042" t="s">
        <v>424</v>
      </c>
      <c r="AQ118" s="1043"/>
      <c r="AR118" s="1043"/>
      <c r="AS118" s="1043"/>
      <c r="AT118" s="1044"/>
      <c r="AU118" s="971"/>
      <c r="AV118" s="972"/>
      <c r="AW118" s="972"/>
      <c r="AX118" s="972"/>
      <c r="AY118" s="972"/>
      <c r="AZ118" s="1045" t="s">
        <v>455</v>
      </c>
      <c r="BA118" s="1036"/>
      <c r="BB118" s="1036"/>
      <c r="BC118" s="1036"/>
      <c r="BD118" s="1036"/>
      <c r="BE118" s="1036"/>
      <c r="BF118" s="1036"/>
      <c r="BG118" s="1036"/>
      <c r="BH118" s="1036"/>
      <c r="BI118" s="1036"/>
      <c r="BJ118" s="1036"/>
      <c r="BK118" s="1036"/>
      <c r="BL118" s="1036"/>
      <c r="BM118" s="1036"/>
      <c r="BN118" s="1036"/>
      <c r="BO118" s="1036"/>
      <c r="BP118" s="1037"/>
      <c r="BQ118" s="1068" t="s">
        <v>380</v>
      </c>
      <c r="BR118" s="1069"/>
      <c r="BS118" s="1069"/>
      <c r="BT118" s="1069"/>
      <c r="BU118" s="1069"/>
      <c r="BV118" s="1069" t="s">
        <v>380</v>
      </c>
      <c r="BW118" s="1069"/>
      <c r="BX118" s="1069"/>
      <c r="BY118" s="1069"/>
      <c r="BZ118" s="1069"/>
      <c r="CA118" s="1069" t="s">
        <v>121</v>
      </c>
      <c r="CB118" s="1069"/>
      <c r="CC118" s="1069"/>
      <c r="CD118" s="1069"/>
      <c r="CE118" s="1069"/>
      <c r="CF118" s="985" t="s">
        <v>121</v>
      </c>
      <c r="CG118" s="986"/>
      <c r="CH118" s="986"/>
      <c r="CI118" s="986"/>
      <c r="CJ118" s="986"/>
      <c r="CK118" s="1016"/>
      <c r="CL118" s="1017"/>
      <c r="CM118" s="987" t="s">
        <v>456</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121</v>
      </c>
      <c r="DH118" s="1030"/>
      <c r="DI118" s="1030"/>
      <c r="DJ118" s="1030"/>
      <c r="DK118" s="1031"/>
      <c r="DL118" s="1032" t="s">
        <v>121</v>
      </c>
      <c r="DM118" s="1030"/>
      <c r="DN118" s="1030"/>
      <c r="DO118" s="1030"/>
      <c r="DP118" s="1031"/>
      <c r="DQ118" s="1032" t="s">
        <v>121</v>
      </c>
      <c r="DR118" s="1030"/>
      <c r="DS118" s="1030"/>
      <c r="DT118" s="1030"/>
      <c r="DU118" s="1031"/>
      <c r="DV118" s="1033" t="s">
        <v>121</v>
      </c>
      <c r="DW118" s="1034"/>
      <c r="DX118" s="1034"/>
      <c r="DY118" s="1034"/>
      <c r="DZ118" s="1035"/>
    </row>
    <row r="119" spans="1:130" s="226" customFormat="1" ht="26.25" customHeight="1" x14ac:dyDescent="0.15">
      <c r="A119" s="1129" t="s">
        <v>428</v>
      </c>
      <c r="B119" s="1015"/>
      <c r="C119" s="994" t="s">
        <v>429</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121</v>
      </c>
      <c r="AB119" s="963"/>
      <c r="AC119" s="963"/>
      <c r="AD119" s="963"/>
      <c r="AE119" s="964"/>
      <c r="AF119" s="965" t="s">
        <v>121</v>
      </c>
      <c r="AG119" s="963"/>
      <c r="AH119" s="963"/>
      <c r="AI119" s="963"/>
      <c r="AJ119" s="964"/>
      <c r="AK119" s="965" t="s">
        <v>380</v>
      </c>
      <c r="AL119" s="963"/>
      <c r="AM119" s="963"/>
      <c r="AN119" s="963"/>
      <c r="AO119" s="964"/>
      <c r="AP119" s="966" t="s">
        <v>121</v>
      </c>
      <c r="AQ119" s="967"/>
      <c r="AR119" s="967"/>
      <c r="AS119" s="967"/>
      <c r="AT119" s="968"/>
      <c r="AU119" s="973"/>
      <c r="AV119" s="974"/>
      <c r="AW119" s="974"/>
      <c r="AX119" s="974"/>
      <c r="AY119" s="974"/>
      <c r="AZ119" s="257" t="s">
        <v>180</v>
      </c>
      <c r="BA119" s="257"/>
      <c r="BB119" s="257"/>
      <c r="BC119" s="257"/>
      <c r="BD119" s="257"/>
      <c r="BE119" s="257"/>
      <c r="BF119" s="257"/>
      <c r="BG119" s="257"/>
      <c r="BH119" s="257"/>
      <c r="BI119" s="257"/>
      <c r="BJ119" s="257"/>
      <c r="BK119" s="257"/>
      <c r="BL119" s="257"/>
      <c r="BM119" s="257"/>
      <c r="BN119" s="257"/>
      <c r="BO119" s="1046" t="s">
        <v>457</v>
      </c>
      <c r="BP119" s="1077"/>
      <c r="BQ119" s="1068">
        <v>13680833</v>
      </c>
      <c r="BR119" s="1069"/>
      <c r="BS119" s="1069"/>
      <c r="BT119" s="1069"/>
      <c r="BU119" s="1069"/>
      <c r="BV119" s="1069">
        <v>13981196</v>
      </c>
      <c r="BW119" s="1069"/>
      <c r="BX119" s="1069"/>
      <c r="BY119" s="1069"/>
      <c r="BZ119" s="1069"/>
      <c r="CA119" s="1069">
        <v>13909529</v>
      </c>
      <c r="CB119" s="1069"/>
      <c r="CC119" s="1069"/>
      <c r="CD119" s="1069"/>
      <c r="CE119" s="1069"/>
      <c r="CF119" s="1070"/>
      <c r="CG119" s="1071"/>
      <c r="CH119" s="1071"/>
      <c r="CI119" s="1071"/>
      <c r="CJ119" s="1072"/>
      <c r="CK119" s="1018"/>
      <c r="CL119" s="1019"/>
      <c r="CM119" s="1073" t="s">
        <v>458</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v>2057</v>
      </c>
      <c r="DH119" s="1055"/>
      <c r="DI119" s="1055"/>
      <c r="DJ119" s="1055"/>
      <c r="DK119" s="1056"/>
      <c r="DL119" s="1054">
        <v>2050</v>
      </c>
      <c r="DM119" s="1055"/>
      <c r="DN119" s="1055"/>
      <c r="DO119" s="1055"/>
      <c r="DP119" s="1056"/>
      <c r="DQ119" s="1054">
        <v>2063</v>
      </c>
      <c r="DR119" s="1055"/>
      <c r="DS119" s="1055"/>
      <c r="DT119" s="1055"/>
      <c r="DU119" s="1056"/>
      <c r="DV119" s="1057">
        <v>0</v>
      </c>
      <c r="DW119" s="1058"/>
      <c r="DX119" s="1058"/>
      <c r="DY119" s="1058"/>
      <c r="DZ119" s="1059"/>
    </row>
    <row r="120" spans="1:130" s="226" customFormat="1" ht="26.25" customHeight="1" x14ac:dyDescent="0.15">
      <c r="A120" s="1130"/>
      <c r="B120" s="1017"/>
      <c r="C120" s="987" t="s">
        <v>432</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121</v>
      </c>
      <c r="AB120" s="1030"/>
      <c r="AC120" s="1030"/>
      <c r="AD120" s="1030"/>
      <c r="AE120" s="1031"/>
      <c r="AF120" s="1032" t="s">
        <v>380</v>
      </c>
      <c r="AG120" s="1030"/>
      <c r="AH120" s="1030"/>
      <c r="AI120" s="1030"/>
      <c r="AJ120" s="1031"/>
      <c r="AK120" s="1032" t="s">
        <v>380</v>
      </c>
      <c r="AL120" s="1030"/>
      <c r="AM120" s="1030"/>
      <c r="AN120" s="1030"/>
      <c r="AO120" s="1031"/>
      <c r="AP120" s="1033" t="s">
        <v>121</v>
      </c>
      <c r="AQ120" s="1034"/>
      <c r="AR120" s="1034"/>
      <c r="AS120" s="1034"/>
      <c r="AT120" s="1035"/>
      <c r="AU120" s="1060" t="s">
        <v>459</v>
      </c>
      <c r="AV120" s="1061"/>
      <c r="AW120" s="1061"/>
      <c r="AX120" s="1061"/>
      <c r="AY120" s="1062"/>
      <c r="AZ120" s="1011" t="s">
        <v>460</v>
      </c>
      <c r="BA120" s="960"/>
      <c r="BB120" s="960"/>
      <c r="BC120" s="960"/>
      <c r="BD120" s="960"/>
      <c r="BE120" s="960"/>
      <c r="BF120" s="960"/>
      <c r="BG120" s="960"/>
      <c r="BH120" s="960"/>
      <c r="BI120" s="960"/>
      <c r="BJ120" s="960"/>
      <c r="BK120" s="960"/>
      <c r="BL120" s="960"/>
      <c r="BM120" s="960"/>
      <c r="BN120" s="960"/>
      <c r="BO120" s="960"/>
      <c r="BP120" s="961"/>
      <c r="BQ120" s="997">
        <v>2825681</v>
      </c>
      <c r="BR120" s="998"/>
      <c r="BS120" s="998"/>
      <c r="BT120" s="998"/>
      <c r="BU120" s="998"/>
      <c r="BV120" s="998">
        <v>2543553</v>
      </c>
      <c r="BW120" s="998"/>
      <c r="BX120" s="998"/>
      <c r="BY120" s="998"/>
      <c r="BZ120" s="998"/>
      <c r="CA120" s="998">
        <v>2859265</v>
      </c>
      <c r="CB120" s="998"/>
      <c r="CC120" s="998"/>
      <c r="CD120" s="998"/>
      <c r="CE120" s="998"/>
      <c r="CF120" s="1012">
        <v>62.7</v>
      </c>
      <c r="CG120" s="1013"/>
      <c r="CH120" s="1013"/>
      <c r="CI120" s="1013"/>
      <c r="CJ120" s="1013"/>
      <c r="CK120" s="1078" t="s">
        <v>461</v>
      </c>
      <c r="CL120" s="1079"/>
      <c r="CM120" s="1079"/>
      <c r="CN120" s="1079"/>
      <c r="CO120" s="1080"/>
      <c r="CP120" s="1086" t="s">
        <v>462</v>
      </c>
      <c r="CQ120" s="1087"/>
      <c r="CR120" s="1087"/>
      <c r="CS120" s="1087"/>
      <c r="CT120" s="1087"/>
      <c r="CU120" s="1087"/>
      <c r="CV120" s="1087"/>
      <c r="CW120" s="1087"/>
      <c r="CX120" s="1087"/>
      <c r="CY120" s="1087"/>
      <c r="CZ120" s="1087"/>
      <c r="DA120" s="1087"/>
      <c r="DB120" s="1087"/>
      <c r="DC120" s="1087"/>
      <c r="DD120" s="1087"/>
      <c r="DE120" s="1087"/>
      <c r="DF120" s="1088"/>
      <c r="DG120" s="997">
        <v>2619680</v>
      </c>
      <c r="DH120" s="998"/>
      <c r="DI120" s="998"/>
      <c r="DJ120" s="998"/>
      <c r="DK120" s="998"/>
      <c r="DL120" s="998">
        <v>2633104</v>
      </c>
      <c r="DM120" s="998"/>
      <c r="DN120" s="998"/>
      <c r="DO120" s="998"/>
      <c r="DP120" s="998"/>
      <c r="DQ120" s="998">
        <v>2629511</v>
      </c>
      <c r="DR120" s="998"/>
      <c r="DS120" s="998"/>
      <c r="DT120" s="998"/>
      <c r="DU120" s="998"/>
      <c r="DV120" s="999">
        <v>57.7</v>
      </c>
      <c r="DW120" s="999"/>
      <c r="DX120" s="999"/>
      <c r="DY120" s="999"/>
      <c r="DZ120" s="1000"/>
    </row>
    <row r="121" spans="1:130" s="226" customFormat="1" ht="26.25" customHeight="1" x14ac:dyDescent="0.15">
      <c r="A121" s="1130"/>
      <c r="B121" s="1017"/>
      <c r="C121" s="1038" t="s">
        <v>463</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v>39135</v>
      </c>
      <c r="AB121" s="1030"/>
      <c r="AC121" s="1030"/>
      <c r="AD121" s="1030"/>
      <c r="AE121" s="1031"/>
      <c r="AF121" s="1032">
        <v>32748</v>
      </c>
      <c r="AG121" s="1030"/>
      <c r="AH121" s="1030"/>
      <c r="AI121" s="1030"/>
      <c r="AJ121" s="1031"/>
      <c r="AK121" s="1032">
        <v>24888</v>
      </c>
      <c r="AL121" s="1030"/>
      <c r="AM121" s="1030"/>
      <c r="AN121" s="1030"/>
      <c r="AO121" s="1031"/>
      <c r="AP121" s="1033">
        <v>0.5</v>
      </c>
      <c r="AQ121" s="1034"/>
      <c r="AR121" s="1034"/>
      <c r="AS121" s="1034"/>
      <c r="AT121" s="1035"/>
      <c r="AU121" s="1063"/>
      <c r="AV121" s="1064"/>
      <c r="AW121" s="1064"/>
      <c r="AX121" s="1064"/>
      <c r="AY121" s="1065"/>
      <c r="AZ121" s="1020" t="s">
        <v>464</v>
      </c>
      <c r="BA121" s="1021"/>
      <c r="BB121" s="1021"/>
      <c r="BC121" s="1021"/>
      <c r="BD121" s="1021"/>
      <c r="BE121" s="1021"/>
      <c r="BF121" s="1021"/>
      <c r="BG121" s="1021"/>
      <c r="BH121" s="1021"/>
      <c r="BI121" s="1021"/>
      <c r="BJ121" s="1021"/>
      <c r="BK121" s="1021"/>
      <c r="BL121" s="1021"/>
      <c r="BM121" s="1021"/>
      <c r="BN121" s="1021"/>
      <c r="BO121" s="1021"/>
      <c r="BP121" s="1022"/>
      <c r="BQ121" s="990">
        <v>372</v>
      </c>
      <c r="BR121" s="991"/>
      <c r="BS121" s="991"/>
      <c r="BT121" s="991"/>
      <c r="BU121" s="991"/>
      <c r="BV121" s="991">
        <v>158</v>
      </c>
      <c r="BW121" s="991"/>
      <c r="BX121" s="991"/>
      <c r="BY121" s="991"/>
      <c r="BZ121" s="991"/>
      <c r="CA121" s="991">
        <v>39</v>
      </c>
      <c r="CB121" s="991"/>
      <c r="CC121" s="991"/>
      <c r="CD121" s="991"/>
      <c r="CE121" s="991"/>
      <c r="CF121" s="985">
        <v>0</v>
      </c>
      <c r="CG121" s="986"/>
      <c r="CH121" s="986"/>
      <c r="CI121" s="986"/>
      <c r="CJ121" s="986"/>
      <c r="CK121" s="1081"/>
      <c r="CL121" s="1082"/>
      <c r="CM121" s="1082"/>
      <c r="CN121" s="1082"/>
      <c r="CO121" s="1083"/>
      <c r="CP121" s="1091" t="s">
        <v>465</v>
      </c>
      <c r="CQ121" s="1092"/>
      <c r="CR121" s="1092"/>
      <c r="CS121" s="1092"/>
      <c r="CT121" s="1092"/>
      <c r="CU121" s="1092"/>
      <c r="CV121" s="1092"/>
      <c r="CW121" s="1092"/>
      <c r="CX121" s="1092"/>
      <c r="CY121" s="1092"/>
      <c r="CZ121" s="1092"/>
      <c r="DA121" s="1092"/>
      <c r="DB121" s="1092"/>
      <c r="DC121" s="1092"/>
      <c r="DD121" s="1092"/>
      <c r="DE121" s="1092"/>
      <c r="DF121" s="1093"/>
      <c r="DG121" s="990">
        <v>2093964</v>
      </c>
      <c r="DH121" s="991"/>
      <c r="DI121" s="991"/>
      <c r="DJ121" s="991"/>
      <c r="DK121" s="991"/>
      <c r="DL121" s="991">
        <v>2020865</v>
      </c>
      <c r="DM121" s="991"/>
      <c r="DN121" s="991"/>
      <c r="DO121" s="991"/>
      <c r="DP121" s="991"/>
      <c r="DQ121" s="991">
        <v>2097417</v>
      </c>
      <c r="DR121" s="991"/>
      <c r="DS121" s="991"/>
      <c r="DT121" s="991"/>
      <c r="DU121" s="991"/>
      <c r="DV121" s="992">
        <v>46</v>
      </c>
      <c r="DW121" s="992"/>
      <c r="DX121" s="992"/>
      <c r="DY121" s="992"/>
      <c r="DZ121" s="993"/>
    </row>
    <row r="122" spans="1:130" s="226" customFormat="1" ht="26.25" customHeight="1" x14ac:dyDescent="0.15">
      <c r="A122" s="1130"/>
      <c r="B122" s="1017"/>
      <c r="C122" s="987" t="s">
        <v>445</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121</v>
      </c>
      <c r="AB122" s="1030"/>
      <c r="AC122" s="1030"/>
      <c r="AD122" s="1030"/>
      <c r="AE122" s="1031"/>
      <c r="AF122" s="1032" t="s">
        <v>121</v>
      </c>
      <c r="AG122" s="1030"/>
      <c r="AH122" s="1030"/>
      <c r="AI122" s="1030"/>
      <c r="AJ122" s="1031"/>
      <c r="AK122" s="1032" t="s">
        <v>121</v>
      </c>
      <c r="AL122" s="1030"/>
      <c r="AM122" s="1030"/>
      <c r="AN122" s="1030"/>
      <c r="AO122" s="1031"/>
      <c r="AP122" s="1033" t="s">
        <v>121</v>
      </c>
      <c r="AQ122" s="1034"/>
      <c r="AR122" s="1034"/>
      <c r="AS122" s="1034"/>
      <c r="AT122" s="1035"/>
      <c r="AU122" s="1063"/>
      <c r="AV122" s="1064"/>
      <c r="AW122" s="1064"/>
      <c r="AX122" s="1064"/>
      <c r="AY122" s="1065"/>
      <c r="AZ122" s="1045" t="s">
        <v>466</v>
      </c>
      <c r="BA122" s="1036"/>
      <c r="BB122" s="1036"/>
      <c r="BC122" s="1036"/>
      <c r="BD122" s="1036"/>
      <c r="BE122" s="1036"/>
      <c r="BF122" s="1036"/>
      <c r="BG122" s="1036"/>
      <c r="BH122" s="1036"/>
      <c r="BI122" s="1036"/>
      <c r="BJ122" s="1036"/>
      <c r="BK122" s="1036"/>
      <c r="BL122" s="1036"/>
      <c r="BM122" s="1036"/>
      <c r="BN122" s="1036"/>
      <c r="BO122" s="1036"/>
      <c r="BP122" s="1037"/>
      <c r="BQ122" s="1068">
        <v>7965980</v>
      </c>
      <c r="BR122" s="1069"/>
      <c r="BS122" s="1069"/>
      <c r="BT122" s="1069"/>
      <c r="BU122" s="1069"/>
      <c r="BV122" s="1069">
        <v>8060861</v>
      </c>
      <c r="BW122" s="1069"/>
      <c r="BX122" s="1069"/>
      <c r="BY122" s="1069"/>
      <c r="BZ122" s="1069"/>
      <c r="CA122" s="1069">
        <v>8012739</v>
      </c>
      <c r="CB122" s="1069"/>
      <c r="CC122" s="1069"/>
      <c r="CD122" s="1069"/>
      <c r="CE122" s="1069"/>
      <c r="CF122" s="1089">
        <v>175.8</v>
      </c>
      <c r="CG122" s="1090"/>
      <c r="CH122" s="1090"/>
      <c r="CI122" s="1090"/>
      <c r="CJ122" s="1090"/>
      <c r="CK122" s="1081"/>
      <c r="CL122" s="1082"/>
      <c r="CM122" s="1082"/>
      <c r="CN122" s="1082"/>
      <c r="CO122" s="1083"/>
      <c r="CP122" s="1091" t="s">
        <v>467</v>
      </c>
      <c r="CQ122" s="1092"/>
      <c r="CR122" s="1092"/>
      <c r="CS122" s="1092"/>
      <c r="CT122" s="1092"/>
      <c r="CU122" s="1092"/>
      <c r="CV122" s="1092"/>
      <c r="CW122" s="1092"/>
      <c r="CX122" s="1092"/>
      <c r="CY122" s="1092"/>
      <c r="CZ122" s="1092"/>
      <c r="DA122" s="1092"/>
      <c r="DB122" s="1092"/>
      <c r="DC122" s="1092"/>
      <c r="DD122" s="1092"/>
      <c r="DE122" s="1092"/>
      <c r="DF122" s="1093"/>
      <c r="DG122" s="990">
        <v>198399</v>
      </c>
      <c r="DH122" s="991"/>
      <c r="DI122" s="991"/>
      <c r="DJ122" s="991"/>
      <c r="DK122" s="991"/>
      <c r="DL122" s="991">
        <v>235270</v>
      </c>
      <c r="DM122" s="991"/>
      <c r="DN122" s="991"/>
      <c r="DO122" s="991"/>
      <c r="DP122" s="991"/>
      <c r="DQ122" s="991">
        <v>301999</v>
      </c>
      <c r="DR122" s="991"/>
      <c r="DS122" s="991"/>
      <c r="DT122" s="991"/>
      <c r="DU122" s="991"/>
      <c r="DV122" s="992">
        <v>6.6</v>
      </c>
      <c r="DW122" s="992"/>
      <c r="DX122" s="992"/>
      <c r="DY122" s="992"/>
      <c r="DZ122" s="993"/>
    </row>
    <row r="123" spans="1:130" s="226" customFormat="1" ht="26.25" customHeight="1" x14ac:dyDescent="0.15">
      <c r="A123" s="1130"/>
      <c r="B123" s="1017"/>
      <c r="C123" s="987" t="s">
        <v>451</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121</v>
      </c>
      <c r="AB123" s="1030"/>
      <c r="AC123" s="1030"/>
      <c r="AD123" s="1030"/>
      <c r="AE123" s="1031"/>
      <c r="AF123" s="1032" t="s">
        <v>121</v>
      </c>
      <c r="AG123" s="1030"/>
      <c r="AH123" s="1030"/>
      <c r="AI123" s="1030"/>
      <c r="AJ123" s="1031"/>
      <c r="AK123" s="1032" t="s">
        <v>121</v>
      </c>
      <c r="AL123" s="1030"/>
      <c r="AM123" s="1030"/>
      <c r="AN123" s="1030"/>
      <c r="AO123" s="1031"/>
      <c r="AP123" s="1033" t="s">
        <v>121</v>
      </c>
      <c r="AQ123" s="1034"/>
      <c r="AR123" s="1034"/>
      <c r="AS123" s="1034"/>
      <c r="AT123" s="1035"/>
      <c r="AU123" s="1066"/>
      <c r="AV123" s="1067"/>
      <c r="AW123" s="1067"/>
      <c r="AX123" s="1067"/>
      <c r="AY123" s="1067"/>
      <c r="AZ123" s="257" t="s">
        <v>180</v>
      </c>
      <c r="BA123" s="257"/>
      <c r="BB123" s="257"/>
      <c r="BC123" s="257"/>
      <c r="BD123" s="257"/>
      <c r="BE123" s="257"/>
      <c r="BF123" s="257"/>
      <c r="BG123" s="257"/>
      <c r="BH123" s="257"/>
      <c r="BI123" s="257"/>
      <c r="BJ123" s="257"/>
      <c r="BK123" s="257"/>
      <c r="BL123" s="257"/>
      <c r="BM123" s="257"/>
      <c r="BN123" s="257"/>
      <c r="BO123" s="1046" t="s">
        <v>468</v>
      </c>
      <c r="BP123" s="1077"/>
      <c r="BQ123" s="1136">
        <v>10792033</v>
      </c>
      <c r="BR123" s="1137"/>
      <c r="BS123" s="1137"/>
      <c r="BT123" s="1137"/>
      <c r="BU123" s="1137"/>
      <c r="BV123" s="1137">
        <v>10604572</v>
      </c>
      <c r="BW123" s="1137"/>
      <c r="BX123" s="1137"/>
      <c r="BY123" s="1137"/>
      <c r="BZ123" s="1137"/>
      <c r="CA123" s="1137">
        <v>10872043</v>
      </c>
      <c r="CB123" s="1137"/>
      <c r="CC123" s="1137"/>
      <c r="CD123" s="1137"/>
      <c r="CE123" s="1137"/>
      <c r="CF123" s="1070"/>
      <c r="CG123" s="1071"/>
      <c r="CH123" s="1071"/>
      <c r="CI123" s="1071"/>
      <c r="CJ123" s="1072"/>
      <c r="CK123" s="1081"/>
      <c r="CL123" s="1082"/>
      <c r="CM123" s="1082"/>
      <c r="CN123" s="1082"/>
      <c r="CO123" s="1083"/>
      <c r="CP123" s="1091" t="s">
        <v>469</v>
      </c>
      <c r="CQ123" s="1092"/>
      <c r="CR123" s="1092"/>
      <c r="CS123" s="1092"/>
      <c r="CT123" s="1092"/>
      <c r="CU123" s="1092"/>
      <c r="CV123" s="1092"/>
      <c r="CW123" s="1092"/>
      <c r="CX123" s="1092"/>
      <c r="CY123" s="1092"/>
      <c r="CZ123" s="1092"/>
      <c r="DA123" s="1092"/>
      <c r="DB123" s="1092"/>
      <c r="DC123" s="1092"/>
      <c r="DD123" s="1092"/>
      <c r="DE123" s="1092"/>
      <c r="DF123" s="1093"/>
      <c r="DG123" s="1029">
        <v>3052</v>
      </c>
      <c r="DH123" s="1030"/>
      <c r="DI123" s="1030"/>
      <c r="DJ123" s="1030"/>
      <c r="DK123" s="1031"/>
      <c r="DL123" s="1032">
        <v>2751</v>
      </c>
      <c r="DM123" s="1030"/>
      <c r="DN123" s="1030"/>
      <c r="DO123" s="1030"/>
      <c r="DP123" s="1031"/>
      <c r="DQ123" s="1032">
        <v>2662</v>
      </c>
      <c r="DR123" s="1030"/>
      <c r="DS123" s="1030"/>
      <c r="DT123" s="1030"/>
      <c r="DU123" s="1031"/>
      <c r="DV123" s="1033">
        <v>0.1</v>
      </c>
      <c r="DW123" s="1034"/>
      <c r="DX123" s="1034"/>
      <c r="DY123" s="1034"/>
      <c r="DZ123" s="1035"/>
    </row>
    <row r="124" spans="1:130" s="226" customFormat="1" ht="26.25" customHeight="1" thickBot="1" x14ac:dyDescent="0.2">
      <c r="A124" s="1130"/>
      <c r="B124" s="1017"/>
      <c r="C124" s="987" t="s">
        <v>454</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121</v>
      </c>
      <c r="AB124" s="1030"/>
      <c r="AC124" s="1030"/>
      <c r="AD124" s="1030"/>
      <c r="AE124" s="1031"/>
      <c r="AF124" s="1032" t="s">
        <v>434</v>
      </c>
      <c r="AG124" s="1030"/>
      <c r="AH124" s="1030"/>
      <c r="AI124" s="1030"/>
      <c r="AJ124" s="1031"/>
      <c r="AK124" s="1032" t="s">
        <v>121</v>
      </c>
      <c r="AL124" s="1030"/>
      <c r="AM124" s="1030"/>
      <c r="AN124" s="1030"/>
      <c r="AO124" s="1031"/>
      <c r="AP124" s="1033" t="s">
        <v>121</v>
      </c>
      <c r="AQ124" s="1034"/>
      <c r="AR124" s="1034"/>
      <c r="AS124" s="1034"/>
      <c r="AT124" s="1035"/>
      <c r="AU124" s="1132" t="s">
        <v>470</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61.9</v>
      </c>
      <c r="BR124" s="1099"/>
      <c r="BS124" s="1099"/>
      <c r="BT124" s="1099"/>
      <c r="BU124" s="1099"/>
      <c r="BV124" s="1099">
        <v>74</v>
      </c>
      <c r="BW124" s="1099"/>
      <c r="BX124" s="1099"/>
      <c r="BY124" s="1099"/>
      <c r="BZ124" s="1099"/>
      <c r="CA124" s="1099">
        <v>66.599999999999994</v>
      </c>
      <c r="CB124" s="1099"/>
      <c r="CC124" s="1099"/>
      <c r="CD124" s="1099"/>
      <c r="CE124" s="1099"/>
      <c r="CF124" s="1100"/>
      <c r="CG124" s="1101"/>
      <c r="CH124" s="1101"/>
      <c r="CI124" s="1101"/>
      <c r="CJ124" s="1102"/>
      <c r="CK124" s="1084"/>
      <c r="CL124" s="1084"/>
      <c r="CM124" s="1084"/>
      <c r="CN124" s="1084"/>
      <c r="CO124" s="1085"/>
      <c r="CP124" s="1091" t="s">
        <v>471</v>
      </c>
      <c r="CQ124" s="1092"/>
      <c r="CR124" s="1092"/>
      <c r="CS124" s="1092"/>
      <c r="CT124" s="1092"/>
      <c r="CU124" s="1092"/>
      <c r="CV124" s="1092"/>
      <c r="CW124" s="1092"/>
      <c r="CX124" s="1092"/>
      <c r="CY124" s="1092"/>
      <c r="CZ124" s="1092"/>
      <c r="DA124" s="1092"/>
      <c r="DB124" s="1092"/>
      <c r="DC124" s="1092"/>
      <c r="DD124" s="1092"/>
      <c r="DE124" s="1092"/>
      <c r="DF124" s="1093"/>
      <c r="DG124" s="1076" t="s">
        <v>121</v>
      </c>
      <c r="DH124" s="1055"/>
      <c r="DI124" s="1055"/>
      <c r="DJ124" s="1055"/>
      <c r="DK124" s="1056"/>
      <c r="DL124" s="1054" t="s">
        <v>380</v>
      </c>
      <c r="DM124" s="1055"/>
      <c r="DN124" s="1055"/>
      <c r="DO124" s="1055"/>
      <c r="DP124" s="1056"/>
      <c r="DQ124" s="1054" t="s">
        <v>121</v>
      </c>
      <c r="DR124" s="1055"/>
      <c r="DS124" s="1055"/>
      <c r="DT124" s="1055"/>
      <c r="DU124" s="1056"/>
      <c r="DV124" s="1057" t="s">
        <v>121</v>
      </c>
      <c r="DW124" s="1058"/>
      <c r="DX124" s="1058"/>
      <c r="DY124" s="1058"/>
      <c r="DZ124" s="1059"/>
    </row>
    <row r="125" spans="1:130" s="226" customFormat="1" ht="26.25" customHeight="1" x14ac:dyDescent="0.15">
      <c r="A125" s="1130"/>
      <c r="B125" s="1017"/>
      <c r="C125" s="987" t="s">
        <v>456</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121</v>
      </c>
      <c r="AB125" s="1030"/>
      <c r="AC125" s="1030"/>
      <c r="AD125" s="1030"/>
      <c r="AE125" s="1031"/>
      <c r="AF125" s="1032" t="s">
        <v>121</v>
      </c>
      <c r="AG125" s="1030"/>
      <c r="AH125" s="1030"/>
      <c r="AI125" s="1030"/>
      <c r="AJ125" s="1031"/>
      <c r="AK125" s="1032" t="s">
        <v>121</v>
      </c>
      <c r="AL125" s="1030"/>
      <c r="AM125" s="1030"/>
      <c r="AN125" s="1030"/>
      <c r="AO125" s="1031"/>
      <c r="AP125" s="1033" t="s">
        <v>121</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472</v>
      </c>
      <c r="CL125" s="1079"/>
      <c r="CM125" s="1079"/>
      <c r="CN125" s="1079"/>
      <c r="CO125" s="1080"/>
      <c r="CP125" s="1011" t="s">
        <v>473</v>
      </c>
      <c r="CQ125" s="960"/>
      <c r="CR125" s="960"/>
      <c r="CS125" s="960"/>
      <c r="CT125" s="960"/>
      <c r="CU125" s="960"/>
      <c r="CV125" s="960"/>
      <c r="CW125" s="960"/>
      <c r="CX125" s="960"/>
      <c r="CY125" s="960"/>
      <c r="CZ125" s="960"/>
      <c r="DA125" s="960"/>
      <c r="DB125" s="960"/>
      <c r="DC125" s="960"/>
      <c r="DD125" s="960"/>
      <c r="DE125" s="960"/>
      <c r="DF125" s="961"/>
      <c r="DG125" s="997" t="s">
        <v>121</v>
      </c>
      <c r="DH125" s="998"/>
      <c r="DI125" s="998"/>
      <c r="DJ125" s="998"/>
      <c r="DK125" s="998"/>
      <c r="DL125" s="998" t="s">
        <v>380</v>
      </c>
      <c r="DM125" s="998"/>
      <c r="DN125" s="998"/>
      <c r="DO125" s="998"/>
      <c r="DP125" s="998"/>
      <c r="DQ125" s="998" t="s">
        <v>121</v>
      </c>
      <c r="DR125" s="998"/>
      <c r="DS125" s="998"/>
      <c r="DT125" s="998"/>
      <c r="DU125" s="998"/>
      <c r="DV125" s="999" t="s">
        <v>380</v>
      </c>
      <c r="DW125" s="999"/>
      <c r="DX125" s="999"/>
      <c r="DY125" s="999"/>
      <c r="DZ125" s="1000"/>
    </row>
    <row r="126" spans="1:130" s="226" customFormat="1" ht="26.25" customHeight="1" thickBot="1" x14ac:dyDescent="0.2">
      <c r="A126" s="1130"/>
      <c r="B126" s="1017"/>
      <c r="C126" s="987" t="s">
        <v>458</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434</v>
      </c>
      <c r="AB126" s="1030"/>
      <c r="AC126" s="1030"/>
      <c r="AD126" s="1030"/>
      <c r="AE126" s="1031"/>
      <c r="AF126" s="1032" t="s">
        <v>380</v>
      </c>
      <c r="AG126" s="1030"/>
      <c r="AH126" s="1030"/>
      <c r="AI126" s="1030"/>
      <c r="AJ126" s="1031"/>
      <c r="AK126" s="1032" t="s">
        <v>121</v>
      </c>
      <c r="AL126" s="1030"/>
      <c r="AM126" s="1030"/>
      <c r="AN126" s="1030"/>
      <c r="AO126" s="1031"/>
      <c r="AP126" s="1033" t="s">
        <v>121</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474</v>
      </c>
      <c r="CQ126" s="1021"/>
      <c r="CR126" s="1021"/>
      <c r="CS126" s="1021"/>
      <c r="CT126" s="1021"/>
      <c r="CU126" s="1021"/>
      <c r="CV126" s="1021"/>
      <c r="CW126" s="1021"/>
      <c r="CX126" s="1021"/>
      <c r="CY126" s="1021"/>
      <c r="CZ126" s="1021"/>
      <c r="DA126" s="1021"/>
      <c r="DB126" s="1021"/>
      <c r="DC126" s="1021"/>
      <c r="DD126" s="1021"/>
      <c r="DE126" s="1021"/>
      <c r="DF126" s="1022"/>
      <c r="DG126" s="990" t="s">
        <v>121</v>
      </c>
      <c r="DH126" s="991"/>
      <c r="DI126" s="991"/>
      <c r="DJ126" s="991"/>
      <c r="DK126" s="991"/>
      <c r="DL126" s="991" t="s">
        <v>380</v>
      </c>
      <c r="DM126" s="991"/>
      <c r="DN126" s="991"/>
      <c r="DO126" s="991"/>
      <c r="DP126" s="991"/>
      <c r="DQ126" s="991" t="s">
        <v>121</v>
      </c>
      <c r="DR126" s="991"/>
      <c r="DS126" s="991"/>
      <c r="DT126" s="991"/>
      <c r="DU126" s="991"/>
      <c r="DV126" s="992" t="s">
        <v>121</v>
      </c>
      <c r="DW126" s="992"/>
      <c r="DX126" s="992"/>
      <c r="DY126" s="992"/>
      <c r="DZ126" s="993"/>
    </row>
    <row r="127" spans="1:130" s="226" customFormat="1" ht="26.25" customHeight="1" x14ac:dyDescent="0.15">
      <c r="A127" s="1131"/>
      <c r="B127" s="1019"/>
      <c r="C127" s="1073" t="s">
        <v>475</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380</v>
      </c>
      <c r="AB127" s="1030"/>
      <c r="AC127" s="1030"/>
      <c r="AD127" s="1030"/>
      <c r="AE127" s="1031"/>
      <c r="AF127" s="1032" t="s">
        <v>121</v>
      </c>
      <c r="AG127" s="1030"/>
      <c r="AH127" s="1030"/>
      <c r="AI127" s="1030"/>
      <c r="AJ127" s="1031"/>
      <c r="AK127" s="1032" t="s">
        <v>121</v>
      </c>
      <c r="AL127" s="1030"/>
      <c r="AM127" s="1030"/>
      <c r="AN127" s="1030"/>
      <c r="AO127" s="1031"/>
      <c r="AP127" s="1033" t="s">
        <v>434</v>
      </c>
      <c r="AQ127" s="1034"/>
      <c r="AR127" s="1034"/>
      <c r="AS127" s="1034"/>
      <c r="AT127" s="1035"/>
      <c r="AU127" s="262"/>
      <c r="AV127" s="262"/>
      <c r="AW127" s="262"/>
      <c r="AX127" s="1103" t="s">
        <v>476</v>
      </c>
      <c r="AY127" s="1104"/>
      <c r="AZ127" s="1104"/>
      <c r="BA127" s="1104"/>
      <c r="BB127" s="1104"/>
      <c r="BC127" s="1104"/>
      <c r="BD127" s="1104"/>
      <c r="BE127" s="1105"/>
      <c r="BF127" s="1106" t="s">
        <v>477</v>
      </c>
      <c r="BG127" s="1104"/>
      <c r="BH127" s="1104"/>
      <c r="BI127" s="1104"/>
      <c r="BJ127" s="1104"/>
      <c r="BK127" s="1104"/>
      <c r="BL127" s="1105"/>
      <c r="BM127" s="1106" t="s">
        <v>478</v>
      </c>
      <c r="BN127" s="1104"/>
      <c r="BO127" s="1104"/>
      <c r="BP127" s="1104"/>
      <c r="BQ127" s="1104"/>
      <c r="BR127" s="1104"/>
      <c r="BS127" s="1105"/>
      <c r="BT127" s="1106" t="s">
        <v>479</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480</v>
      </c>
      <c r="CQ127" s="1021"/>
      <c r="CR127" s="1021"/>
      <c r="CS127" s="1021"/>
      <c r="CT127" s="1021"/>
      <c r="CU127" s="1021"/>
      <c r="CV127" s="1021"/>
      <c r="CW127" s="1021"/>
      <c r="CX127" s="1021"/>
      <c r="CY127" s="1021"/>
      <c r="CZ127" s="1021"/>
      <c r="DA127" s="1021"/>
      <c r="DB127" s="1021"/>
      <c r="DC127" s="1021"/>
      <c r="DD127" s="1021"/>
      <c r="DE127" s="1021"/>
      <c r="DF127" s="1022"/>
      <c r="DG127" s="990" t="s">
        <v>380</v>
      </c>
      <c r="DH127" s="991"/>
      <c r="DI127" s="991"/>
      <c r="DJ127" s="991"/>
      <c r="DK127" s="991"/>
      <c r="DL127" s="991" t="s">
        <v>380</v>
      </c>
      <c r="DM127" s="991"/>
      <c r="DN127" s="991"/>
      <c r="DO127" s="991"/>
      <c r="DP127" s="991"/>
      <c r="DQ127" s="991" t="s">
        <v>121</v>
      </c>
      <c r="DR127" s="991"/>
      <c r="DS127" s="991"/>
      <c r="DT127" s="991"/>
      <c r="DU127" s="991"/>
      <c r="DV127" s="992" t="s">
        <v>121</v>
      </c>
      <c r="DW127" s="992"/>
      <c r="DX127" s="992"/>
      <c r="DY127" s="992"/>
      <c r="DZ127" s="993"/>
    </row>
    <row r="128" spans="1:130" s="226" customFormat="1" ht="26.25" customHeight="1" thickBot="1" x14ac:dyDescent="0.2">
      <c r="A128" s="1114" t="s">
        <v>481</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482</v>
      </c>
      <c r="X128" s="1116"/>
      <c r="Y128" s="1116"/>
      <c r="Z128" s="1117"/>
      <c r="AA128" s="1118" t="s">
        <v>121</v>
      </c>
      <c r="AB128" s="1119"/>
      <c r="AC128" s="1119"/>
      <c r="AD128" s="1119"/>
      <c r="AE128" s="1120"/>
      <c r="AF128" s="1121" t="s">
        <v>380</v>
      </c>
      <c r="AG128" s="1119"/>
      <c r="AH128" s="1119"/>
      <c r="AI128" s="1119"/>
      <c r="AJ128" s="1120"/>
      <c r="AK128" s="1121" t="s">
        <v>380</v>
      </c>
      <c r="AL128" s="1119"/>
      <c r="AM128" s="1119"/>
      <c r="AN128" s="1119"/>
      <c r="AO128" s="1120"/>
      <c r="AP128" s="1122"/>
      <c r="AQ128" s="1123"/>
      <c r="AR128" s="1123"/>
      <c r="AS128" s="1123"/>
      <c r="AT128" s="1124"/>
      <c r="AU128" s="262"/>
      <c r="AV128" s="262"/>
      <c r="AW128" s="262"/>
      <c r="AX128" s="959" t="s">
        <v>483</v>
      </c>
      <c r="AY128" s="960"/>
      <c r="AZ128" s="960"/>
      <c r="BA128" s="960"/>
      <c r="BB128" s="960"/>
      <c r="BC128" s="960"/>
      <c r="BD128" s="960"/>
      <c r="BE128" s="961"/>
      <c r="BF128" s="1125" t="s">
        <v>121</v>
      </c>
      <c r="BG128" s="1126"/>
      <c r="BH128" s="1126"/>
      <c r="BI128" s="1126"/>
      <c r="BJ128" s="1126"/>
      <c r="BK128" s="1126"/>
      <c r="BL128" s="1127"/>
      <c r="BM128" s="1125">
        <v>14.91</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484</v>
      </c>
      <c r="CQ128" s="1108"/>
      <c r="CR128" s="1108"/>
      <c r="CS128" s="1108"/>
      <c r="CT128" s="1108"/>
      <c r="CU128" s="1108"/>
      <c r="CV128" s="1108"/>
      <c r="CW128" s="1108"/>
      <c r="CX128" s="1108"/>
      <c r="CY128" s="1108"/>
      <c r="CZ128" s="1108"/>
      <c r="DA128" s="1108"/>
      <c r="DB128" s="1108"/>
      <c r="DC128" s="1108"/>
      <c r="DD128" s="1108"/>
      <c r="DE128" s="1108"/>
      <c r="DF128" s="1109"/>
      <c r="DG128" s="1110">
        <v>652</v>
      </c>
      <c r="DH128" s="1111"/>
      <c r="DI128" s="1111"/>
      <c r="DJ128" s="1111"/>
      <c r="DK128" s="1111"/>
      <c r="DL128" s="1111" t="s">
        <v>485</v>
      </c>
      <c r="DM128" s="1111"/>
      <c r="DN128" s="1111"/>
      <c r="DO128" s="1111"/>
      <c r="DP128" s="1111"/>
      <c r="DQ128" s="1111" t="s">
        <v>380</v>
      </c>
      <c r="DR128" s="1111"/>
      <c r="DS128" s="1111"/>
      <c r="DT128" s="1111"/>
      <c r="DU128" s="1111"/>
      <c r="DV128" s="1112" t="s">
        <v>380</v>
      </c>
      <c r="DW128" s="1112"/>
      <c r="DX128" s="1112"/>
      <c r="DY128" s="1112"/>
      <c r="DZ128" s="1113"/>
    </row>
    <row r="129" spans="1:131" s="226" customFormat="1" ht="26.25" customHeight="1" x14ac:dyDescent="0.15">
      <c r="A129" s="1001" t="s">
        <v>100</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486</v>
      </c>
      <c r="X129" s="1145"/>
      <c r="Y129" s="1145"/>
      <c r="Z129" s="1146"/>
      <c r="AA129" s="1029">
        <v>5245094</v>
      </c>
      <c r="AB129" s="1030"/>
      <c r="AC129" s="1030"/>
      <c r="AD129" s="1030"/>
      <c r="AE129" s="1031"/>
      <c r="AF129" s="1032">
        <v>5134278</v>
      </c>
      <c r="AG129" s="1030"/>
      <c r="AH129" s="1030"/>
      <c r="AI129" s="1030"/>
      <c r="AJ129" s="1031"/>
      <c r="AK129" s="1032">
        <v>5142809</v>
      </c>
      <c r="AL129" s="1030"/>
      <c r="AM129" s="1030"/>
      <c r="AN129" s="1030"/>
      <c r="AO129" s="1031"/>
      <c r="AP129" s="1147"/>
      <c r="AQ129" s="1148"/>
      <c r="AR129" s="1148"/>
      <c r="AS129" s="1148"/>
      <c r="AT129" s="1149"/>
      <c r="AU129" s="264"/>
      <c r="AV129" s="264"/>
      <c r="AW129" s="264"/>
      <c r="AX129" s="1138" t="s">
        <v>487</v>
      </c>
      <c r="AY129" s="1021"/>
      <c r="AZ129" s="1021"/>
      <c r="BA129" s="1021"/>
      <c r="BB129" s="1021"/>
      <c r="BC129" s="1021"/>
      <c r="BD129" s="1021"/>
      <c r="BE129" s="1022"/>
      <c r="BF129" s="1139" t="s">
        <v>121</v>
      </c>
      <c r="BG129" s="1140"/>
      <c r="BH129" s="1140"/>
      <c r="BI129" s="1140"/>
      <c r="BJ129" s="1140"/>
      <c r="BK129" s="1140"/>
      <c r="BL129" s="1141"/>
      <c r="BM129" s="1139">
        <v>19.91</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488</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489</v>
      </c>
      <c r="X130" s="1145"/>
      <c r="Y130" s="1145"/>
      <c r="Z130" s="1146"/>
      <c r="AA130" s="1029">
        <v>581183</v>
      </c>
      <c r="AB130" s="1030"/>
      <c r="AC130" s="1030"/>
      <c r="AD130" s="1030"/>
      <c r="AE130" s="1031"/>
      <c r="AF130" s="1032">
        <v>571673</v>
      </c>
      <c r="AG130" s="1030"/>
      <c r="AH130" s="1030"/>
      <c r="AI130" s="1030"/>
      <c r="AJ130" s="1031"/>
      <c r="AK130" s="1032">
        <v>584316</v>
      </c>
      <c r="AL130" s="1030"/>
      <c r="AM130" s="1030"/>
      <c r="AN130" s="1030"/>
      <c r="AO130" s="1031"/>
      <c r="AP130" s="1147"/>
      <c r="AQ130" s="1148"/>
      <c r="AR130" s="1148"/>
      <c r="AS130" s="1148"/>
      <c r="AT130" s="1149"/>
      <c r="AU130" s="264"/>
      <c r="AV130" s="264"/>
      <c r="AW130" s="264"/>
      <c r="AX130" s="1138" t="s">
        <v>490</v>
      </c>
      <c r="AY130" s="1021"/>
      <c r="AZ130" s="1021"/>
      <c r="BA130" s="1021"/>
      <c r="BB130" s="1021"/>
      <c r="BC130" s="1021"/>
      <c r="BD130" s="1021"/>
      <c r="BE130" s="1022"/>
      <c r="BF130" s="1175">
        <v>7.1</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491</v>
      </c>
      <c r="X131" s="1183"/>
      <c r="Y131" s="1183"/>
      <c r="Z131" s="1184"/>
      <c r="AA131" s="1076">
        <v>4663911</v>
      </c>
      <c r="AB131" s="1055"/>
      <c r="AC131" s="1055"/>
      <c r="AD131" s="1055"/>
      <c r="AE131" s="1056"/>
      <c r="AF131" s="1054">
        <v>4562605</v>
      </c>
      <c r="AG131" s="1055"/>
      <c r="AH131" s="1055"/>
      <c r="AI131" s="1055"/>
      <c r="AJ131" s="1056"/>
      <c r="AK131" s="1054">
        <v>4558493</v>
      </c>
      <c r="AL131" s="1055"/>
      <c r="AM131" s="1055"/>
      <c r="AN131" s="1055"/>
      <c r="AO131" s="1056"/>
      <c r="AP131" s="1185"/>
      <c r="AQ131" s="1186"/>
      <c r="AR131" s="1186"/>
      <c r="AS131" s="1186"/>
      <c r="AT131" s="1187"/>
      <c r="AU131" s="264"/>
      <c r="AV131" s="264"/>
      <c r="AW131" s="264"/>
      <c r="AX131" s="1157" t="s">
        <v>492</v>
      </c>
      <c r="AY131" s="1108"/>
      <c r="AZ131" s="1108"/>
      <c r="BA131" s="1108"/>
      <c r="BB131" s="1108"/>
      <c r="BC131" s="1108"/>
      <c r="BD131" s="1108"/>
      <c r="BE131" s="1109"/>
      <c r="BF131" s="1158">
        <v>66.599999999999994</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493</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494</v>
      </c>
      <c r="W132" s="1168"/>
      <c r="X132" s="1168"/>
      <c r="Y132" s="1168"/>
      <c r="Z132" s="1169"/>
      <c r="AA132" s="1170">
        <v>7.7015834989999998</v>
      </c>
      <c r="AB132" s="1171"/>
      <c r="AC132" s="1171"/>
      <c r="AD132" s="1171"/>
      <c r="AE132" s="1172"/>
      <c r="AF132" s="1173">
        <v>6.724382233</v>
      </c>
      <c r="AG132" s="1171"/>
      <c r="AH132" s="1171"/>
      <c r="AI132" s="1171"/>
      <c r="AJ132" s="1172"/>
      <c r="AK132" s="1173">
        <v>6.9457823010000004</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495</v>
      </c>
      <c r="W133" s="1151"/>
      <c r="X133" s="1151"/>
      <c r="Y133" s="1151"/>
      <c r="Z133" s="1152"/>
      <c r="AA133" s="1153">
        <v>9.5</v>
      </c>
      <c r="AB133" s="1154"/>
      <c r="AC133" s="1154"/>
      <c r="AD133" s="1154"/>
      <c r="AE133" s="1155"/>
      <c r="AF133" s="1153">
        <v>7.7</v>
      </c>
      <c r="AG133" s="1154"/>
      <c r="AH133" s="1154"/>
      <c r="AI133" s="1154"/>
      <c r="AJ133" s="1155"/>
      <c r="AK133" s="1153">
        <v>7.1</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qwaezxubMgcLPfSd6MQsNALXZQtoghIMzsG6w+60+T4N8itlyMGN5mzThWZZBhzrxJOhaXSEq5lIMTmUiU5fA==" saltValue="JEUevFFvO07yT3Rz8hLW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75" zoomScaleNormal="7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7ur1aRlJcBSzAROBpBnbj1fGrE0wOR7VaPPuobxV9JNkfKKVNF+jx1oh/TJuC42br78CdtCuwJ2IkDwFqaVA==" saltValue="kaRMJjXqiS1zg/DczCxmB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3+l93wbJi1rxTGu8NzFfdayO5s8sSAI+KxWpZIya+7vAYURjLQ20bqgeHbVY9dffhbQsDMYLyFC+ZFUqqZ8SA==" saltValue="OVvsB2Ix+KlkvbpYdIfjXA=="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504</v>
      </c>
      <c r="AL9" s="1194"/>
      <c r="AM9" s="1194"/>
      <c r="AN9" s="1195"/>
      <c r="AO9" s="292">
        <v>1307296</v>
      </c>
      <c r="AP9" s="292">
        <v>57534</v>
      </c>
      <c r="AQ9" s="293">
        <v>97484</v>
      </c>
      <c r="AR9" s="294">
        <v>-41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505</v>
      </c>
      <c r="AL10" s="1194"/>
      <c r="AM10" s="1194"/>
      <c r="AN10" s="1195"/>
      <c r="AO10" s="295">
        <v>61703</v>
      </c>
      <c r="AP10" s="295">
        <v>2716</v>
      </c>
      <c r="AQ10" s="296">
        <v>7509</v>
      </c>
      <c r="AR10" s="297">
        <v>-63.8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506</v>
      </c>
      <c r="AL11" s="1194"/>
      <c r="AM11" s="1194"/>
      <c r="AN11" s="1195"/>
      <c r="AO11" s="295">
        <v>264012</v>
      </c>
      <c r="AP11" s="295">
        <v>11619</v>
      </c>
      <c r="AQ11" s="296">
        <v>10165</v>
      </c>
      <c r="AR11" s="297">
        <v>14.3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507</v>
      </c>
      <c r="AL12" s="1194"/>
      <c r="AM12" s="1194"/>
      <c r="AN12" s="1195"/>
      <c r="AO12" s="295" t="s">
        <v>508</v>
      </c>
      <c r="AP12" s="295" t="s">
        <v>508</v>
      </c>
      <c r="AQ12" s="296">
        <v>1857</v>
      </c>
      <c r="AR12" s="297" t="s">
        <v>508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509</v>
      </c>
      <c r="AL13" s="1194"/>
      <c r="AM13" s="1194"/>
      <c r="AN13" s="1195"/>
      <c r="AO13" s="295" t="s">
        <v>508</v>
      </c>
      <c r="AP13" s="295" t="s">
        <v>508</v>
      </c>
      <c r="AQ13" s="296" t="s">
        <v>508</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510</v>
      </c>
      <c r="AL14" s="1194"/>
      <c r="AM14" s="1194"/>
      <c r="AN14" s="1195"/>
      <c r="AO14" s="295">
        <v>100931</v>
      </c>
      <c r="AP14" s="295">
        <v>4442</v>
      </c>
      <c r="AQ14" s="296">
        <v>3887</v>
      </c>
      <c r="AR14" s="297">
        <v>14.3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511</v>
      </c>
      <c r="AL15" s="1194"/>
      <c r="AM15" s="1194"/>
      <c r="AN15" s="1195"/>
      <c r="AO15" s="295">
        <v>14586</v>
      </c>
      <c r="AP15" s="295">
        <v>642</v>
      </c>
      <c r="AQ15" s="296">
        <v>1995</v>
      </c>
      <c r="AR15" s="297">
        <v>-67.8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512</v>
      </c>
      <c r="AL16" s="1197"/>
      <c r="AM16" s="1197"/>
      <c r="AN16" s="1198"/>
      <c r="AO16" s="295">
        <v>-112604</v>
      </c>
      <c r="AP16" s="295">
        <v>-4956</v>
      </c>
      <c r="AQ16" s="296">
        <v>-9742</v>
      </c>
      <c r="AR16" s="297">
        <v>-49.1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180</v>
      </c>
      <c r="AL17" s="1197"/>
      <c r="AM17" s="1197"/>
      <c r="AN17" s="1198"/>
      <c r="AO17" s="295">
        <v>1635924</v>
      </c>
      <c r="AP17" s="295">
        <v>71997</v>
      </c>
      <c r="AQ17" s="296">
        <v>113155</v>
      </c>
      <c r="AR17" s="297">
        <v>-36.4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517</v>
      </c>
      <c r="AL21" s="1189"/>
      <c r="AM21" s="1189"/>
      <c r="AN21" s="1190"/>
      <c r="AO21" s="307">
        <v>6.69</v>
      </c>
      <c r="AP21" s="308">
        <v>11.25</v>
      </c>
      <c r="AQ21" s="309">
        <v>-4.5599999999999996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518</v>
      </c>
      <c r="AL22" s="1189"/>
      <c r="AM22" s="1189"/>
      <c r="AN22" s="1190"/>
      <c r="AO22" s="312">
        <v>98.4</v>
      </c>
      <c r="AP22" s="313">
        <v>96.1</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523</v>
      </c>
      <c r="AL32" s="1205"/>
      <c r="AM32" s="1205"/>
      <c r="AN32" s="1206"/>
      <c r="AO32" s="322">
        <v>553410</v>
      </c>
      <c r="AP32" s="322">
        <v>24356</v>
      </c>
      <c r="AQ32" s="323">
        <v>80062</v>
      </c>
      <c r="AR32" s="324">
        <v>-69.599999999999994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524</v>
      </c>
      <c r="AL33" s="1205"/>
      <c r="AM33" s="1205"/>
      <c r="AN33" s="1206"/>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525</v>
      </c>
      <c r="AL34" s="1205"/>
      <c r="AM34" s="1205"/>
      <c r="AN34" s="1206"/>
      <c r="AO34" s="322" t="s">
        <v>508</v>
      </c>
      <c r="AP34" s="322" t="s">
        <v>508</v>
      </c>
      <c r="AQ34" s="323" t="s">
        <v>508</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526</v>
      </c>
      <c r="AL35" s="1205"/>
      <c r="AM35" s="1205"/>
      <c r="AN35" s="1206"/>
      <c r="AO35" s="322">
        <v>305107</v>
      </c>
      <c r="AP35" s="322">
        <v>13428</v>
      </c>
      <c r="AQ35" s="323">
        <v>20855</v>
      </c>
      <c r="AR35" s="324">
        <v>-35.6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527</v>
      </c>
      <c r="AL36" s="1205"/>
      <c r="AM36" s="1205"/>
      <c r="AN36" s="1206"/>
      <c r="AO36" s="322">
        <v>17534</v>
      </c>
      <c r="AP36" s="322">
        <v>772</v>
      </c>
      <c r="AQ36" s="323">
        <v>2241</v>
      </c>
      <c r="AR36" s="324">
        <v>-65.599999999999994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528</v>
      </c>
      <c r="AL37" s="1205"/>
      <c r="AM37" s="1205"/>
      <c r="AN37" s="1206"/>
      <c r="AO37" s="322">
        <v>24888</v>
      </c>
      <c r="AP37" s="322">
        <v>1095</v>
      </c>
      <c r="AQ37" s="323">
        <v>1605</v>
      </c>
      <c r="AR37" s="324">
        <v>-31.8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529</v>
      </c>
      <c r="AL38" s="1208"/>
      <c r="AM38" s="1208"/>
      <c r="AN38" s="1209"/>
      <c r="AO38" s="325" t="s">
        <v>508</v>
      </c>
      <c r="AP38" s="325" t="s">
        <v>508</v>
      </c>
      <c r="AQ38" s="326">
        <v>7</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530</v>
      </c>
      <c r="AL39" s="1208"/>
      <c r="AM39" s="1208"/>
      <c r="AN39" s="1209"/>
      <c r="AO39" s="322" t="s">
        <v>508</v>
      </c>
      <c r="AP39" s="322" t="s">
        <v>508</v>
      </c>
      <c r="AQ39" s="323">
        <v>-2938</v>
      </c>
      <c r="AR39" s="324" t="s">
        <v>508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531</v>
      </c>
      <c r="AL40" s="1205"/>
      <c r="AM40" s="1205"/>
      <c r="AN40" s="1206"/>
      <c r="AO40" s="322">
        <v>-584316</v>
      </c>
      <c r="AP40" s="322">
        <v>-25716</v>
      </c>
      <c r="AQ40" s="323">
        <v>-73622</v>
      </c>
      <c r="AR40" s="324">
        <v>-65.099999999999994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292</v>
      </c>
      <c r="AL41" s="1211"/>
      <c r="AM41" s="1211"/>
      <c r="AN41" s="1212"/>
      <c r="AO41" s="322">
        <v>316623</v>
      </c>
      <c r="AP41" s="322">
        <v>13935</v>
      </c>
      <c r="AQ41" s="323">
        <v>28211</v>
      </c>
      <c r="AR41" s="324">
        <v>-50.6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499</v>
      </c>
      <c r="AN49" s="1201" t="s">
        <v>535</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1025290</v>
      </c>
      <c r="AN51" s="344">
        <v>43754</v>
      </c>
      <c r="AO51" s="345">
        <v>95</v>
      </c>
      <c r="AP51" s="346">
        <v>92698</v>
      </c>
      <c r="AQ51" s="347">
        <v>15</v>
      </c>
      <c r="AR51" s="348">
        <v>80</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360058</v>
      </c>
      <c r="AN52" s="352">
        <v>15365</v>
      </c>
      <c r="AO52" s="353">
        <v>-16.5</v>
      </c>
      <c r="AP52" s="354">
        <v>45144</v>
      </c>
      <c r="AQ52" s="355">
        <v>23.2</v>
      </c>
      <c r="AR52" s="356">
        <v>-39.700000000000003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1589993</v>
      </c>
      <c r="AN53" s="344">
        <v>68721</v>
      </c>
      <c r="AO53" s="345">
        <v>57.1</v>
      </c>
      <c r="AP53" s="346">
        <v>78556</v>
      </c>
      <c r="AQ53" s="347">
        <v>-15.3</v>
      </c>
      <c r="AR53" s="348">
        <v>72.400000000000006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438502</v>
      </c>
      <c r="AN54" s="352">
        <v>18952</v>
      </c>
      <c r="AO54" s="353">
        <v>23.3</v>
      </c>
      <c r="AP54" s="354">
        <v>40810</v>
      </c>
      <c r="AQ54" s="355">
        <v>-9.6</v>
      </c>
      <c r="AR54" s="356">
        <v>32.9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869566</v>
      </c>
      <c r="AN55" s="344">
        <v>37971</v>
      </c>
      <c r="AO55" s="345">
        <v>-44.7</v>
      </c>
      <c r="AP55" s="346">
        <v>87924</v>
      </c>
      <c r="AQ55" s="347">
        <v>11.9</v>
      </c>
      <c r="AR55" s="348">
        <v>-56.6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410979</v>
      </c>
      <c r="AN56" s="352">
        <v>17946</v>
      </c>
      <c r="AO56" s="353">
        <v>-5.3</v>
      </c>
      <c r="AP56" s="354">
        <v>43482</v>
      </c>
      <c r="AQ56" s="355">
        <v>6.5</v>
      </c>
      <c r="AR56" s="356">
        <v>-11.8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1197994</v>
      </c>
      <c r="AN57" s="344">
        <v>52629</v>
      </c>
      <c r="AO57" s="345">
        <v>38.6</v>
      </c>
      <c r="AP57" s="346">
        <v>85078</v>
      </c>
      <c r="AQ57" s="347">
        <v>-3.2</v>
      </c>
      <c r="AR57" s="348">
        <v>41.8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676525</v>
      </c>
      <c r="AN58" s="352">
        <v>29720</v>
      </c>
      <c r="AO58" s="353">
        <v>65.599999999999994</v>
      </c>
      <c r="AP58" s="354">
        <v>45315</v>
      </c>
      <c r="AQ58" s="355">
        <v>4.2</v>
      </c>
      <c r="AR58" s="356">
        <v>61.4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579744</v>
      </c>
      <c r="AN59" s="344">
        <v>25515</v>
      </c>
      <c r="AO59" s="345">
        <v>-51.5</v>
      </c>
      <c r="AP59" s="346">
        <v>65052</v>
      </c>
      <c r="AQ59" s="347">
        <v>-23.5</v>
      </c>
      <c r="AR59" s="348">
        <v>-28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538672</v>
      </c>
      <c r="AN60" s="352">
        <v>23707</v>
      </c>
      <c r="AO60" s="353">
        <v>-20.2</v>
      </c>
      <c r="AP60" s="354">
        <v>37035</v>
      </c>
      <c r="AQ60" s="355">
        <v>-18.3</v>
      </c>
      <c r="AR60" s="356">
        <v>-1.9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1052517</v>
      </c>
      <c r="AN61" s="359">
        <v>45718</v>
      </c>
      <c r="AO61" s="360">
        <v>18.899999999999999</v>
      </c>
      <c r="AP61" s="361">
        <v>81862</v>
      </c>
      <c r="AQ61" s="362">
        <v>-3</v>
      </c>
      <c r="AR61" s="348">
        <v>21.9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484947</v>
      </c>
      <c r="AN62" s="352">
        <v>21138</v>
      </c>
      <c r="AO62" s="353">
        <v>9.4</v>
      </c>
      <c r="AP62" s="354">
        <v>42357</v>
      </c>
      <c r="AQ62" s="355">
        <v>1.2</v>
      </c>
      <c r="AR62" s="356">
        <v>8.1999999999999993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fB+tLYECxIUp4eyKTd4Oh6WOVsAfJ3Pc3kVRptbHh5F96haFDZy5mFfAiH2kXVvE3+IQdUOKuEQs+mrnKeDQ==" saltValue="OTlmZU1nhHqiz1aPfSM3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NqRY6rzUM9ZyFq/RRGFePmhlWWdrj3kDy67wFbJ5xoPYWG5FJlD24Fp+h4w2fFeHuCcLW5/4a/DVSh1/RVGdw==" saltValue="EOCt44fpbXkQae0q4Ohsl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BF/WJ/VE+rZCon0G8XpKFcBxENomcqpbR73/wr6ueta0aLXikM8QoauZ/huJGMnGvSRjzWpwGuFv8oGS8cxFA==" saltValue="Ar2QYTChVnwvLbB7Ez8gE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3" t="s">
        <v>3</v>
      </c>
      <c r="D47" s="1213"/>
      <c r="E47" s="1214"/>
      <c r="F47" s="11">
        <v>15.98</v>
      </c>
      <c r="G47" s="12">
        <v>17.62</v>
      </c>
      <c r="H47" s="12">
        <v>17.420000000000002</v>
      </c>
      <c r="I47" s="12">
        <v>17.71</v>
      </c>
      <c r="J47" s="13">
        <v>17.670000000000002</v>
      </c>
    </row>
    <row r="48" spans="2:10" ht="57.75" customHeight="1" x14ac:dyDescent="0.15">
      <c r="B48" s="14"/>
      <c r="C48" s="1215" t="s">
        <v>4</v>
      </c>
      <c r="D48" s="1215"/>
      <c r="E48" s="1216"/>
      <c r="F48" s="15">
        <v>9.66</v>
      </c>
      <c r="G48" s="16">
        <v>10.6</v>
      </c>
      <c r="H48" s="16">
        <v>10.43</v>
      </c>
      <c r="I48" s="16">
        <v>9.1199999999999992</v>
      </c>
      <c r="J48" s="17">
        <v>9.56</v>
      </c>
    </row>
    <row r="49" spans="2:10" ht="57.75" customHeight="1" thickBot="1" x14ac:dyDescent="0.2">
      <c r="B49" s="18"/>
      <c r="C49" s="1217" t="s">
        <v>5</v>
      </c>
      <c r="D49" s="1217"/>
      <c r="E49" s="1218"/>
      <c r="F49" s="19">
        <v>2.97</v>
      </c>
      <c r="G49" s="20">
        <v>2.14</v>
      </c>
      <c r="H49" s="20">
        <v>0.23</v>
      </c>
      <c r="I49" s="20" t="s">
        <v>556</v>
      </c>
      <c r="J49" s="21">
        <v>0.45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3sT23fiHy6JVeIiulP3BAdMVw4iimjoLmnnkbqL4t58ss/XFn+rbSOiqDdXBZUMOfb7kCtBIeSowegxzlng8A==" saltValue="TYzPHhpMhBBhOCIzkau19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2019-10-31T06:21:37Z</cp:lastPrinted>
  <dcterms:created xsi:type="dcterms:W3CDTF">2019-02-14T01:51:52Z</dcterms:created>
  <dcterms:modified xsi:type="dcterms:W3CDTF">2019-10-31T06:21:45Z</dcterms:modified>
  <cp:category/>
</cp:coreProperties>
</file>