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10.1.3.12\23_Section_Data\23_5000_産業建設部\23_5400_上下水道課\23_5420_下水道係\080_予算及び決算\20_企業会計（公会計）\経営比較分析表\調査・報告等\R8.1.23経営比較分析表\"/>
    </mc:Choice>
  </mc:AlternateContent>
  <xr:revisionPtr revIDLastSave="0" documentId="13_ncr:1_{C7DD2A29-9EC5-4CA2-860E-0DAD2AC44AD1}" xr6:coauthVersionLast="47" xr6:coauthVersionMax="47" xr10:uidLastSave="{00000000-0000-0000-0000-000000000000}"/>
  <workbookProtection workbookAlgorithmName="SHA-512" workbookHashValue="hMDVB2mZ67+ctPTylNcNcTyrjr5rXfD7VSawPL4hXBtrUtA/w7XIWWD5vD21umvQB9nXB4zs8noBJbNOHmW9RA==" workbookSaltValue="u3XpR/G9rCGzCtgd9HpduA=="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F85" i="4"/>
  <c r="AL10" i="4"/>
  <c r="I8" i="4"/>
</calcChain>
</file>

<file path=xl/sharedStrings.xml><?xml version="1.0" encoding="utf-8"?>
<sst xmlns="http://schemas.openxmlformats.org/spreadsheetml/2006/main" count="320" uniqueCount="116">
  <si>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</si>
  <si>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</si>
  <si>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</si>
  <si>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</si>
  <si>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</si>
  <si>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</si>
  <si>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</si>
  <si>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</si>
  <si>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</si>
  <si>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</si>
  <si>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</si>
  <si>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</si>
  <si>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</si>
  <si>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</si>
  <si>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</si>
  <si>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</si>
  <si>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</si>
  <si>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</si>
  <si>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</si>
  <si>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</si>
  <si>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</si>
  <si>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</si>
  <si>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</si>
  <si>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</si>
  <si>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</si>
  <si>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</si>
  <si>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</si>
  <si>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</si>
  <si>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</si>
  <si>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</si>
  <si>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</si>
  <si>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</si>
  <si>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</si>
  <si>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</si>
  <si>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</si>
  <si>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</si>
  <si>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</si>
  <si>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</si>
  <si>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</si>
  <si>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</si>
  <si>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</si>
  <si>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</si>
  <si>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</si>
  <si>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</si>
  <si>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</si>
  <si>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</si>
  <si>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</si>
  <si>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</si>
  <si>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</si>
  <si>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</si>
  <si>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</si>
  <si>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</si>
  <si>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</si>
  <si>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</si>
  <si>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</si>
  <si>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</si>
  <si>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</si>
  <si>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</si>
  <si>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</si>
  <si>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</si>
  <si>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</si>
  <si>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</si>
  <si>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</si>
  <si>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</si>
  <si>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</si>
  <si>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</si>
  <si>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</si>
  <si>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</si>
  <si>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</si>
  <si>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</si>
  <si>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</si>
  <si>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</si>
  <si>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</si>
  <si>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</si>
  <si>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</si>
  <si>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</si>
  <si>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</si>
  <si>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</si>
  <si>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</si>
  <si>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</si>
  <si>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</si>
  <si>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</si>
  <si>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</si>
  <si>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</si>
  <si>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</si>
  <si>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</si>
  <si>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</si>
  <si>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</si>
  <si>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</si>
  <si>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</si>
  <si>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</si>
  <si>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</si>
  <si>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</si>
  <si>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</si>
  <si>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</si>
  <si>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</si>
  <si>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八千代町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</si>
  <si>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</si>
  <si>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</si>
  <si>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</si>
  <si>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</si>
  <si>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</si>
  <si>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</si>
  <si>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</si>
  <si>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</si>
  <si>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</si>
  <si>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</si>
  <si>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</si>
  <si>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</si>
  <si>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</si>
  <si>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</si>
  <si>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</si>
  <si>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</si>
  <si>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流域関連の公共下水道事業のため、管渠の整備のみを行っているが、事業開始が平成12年度、供用開始が平成17年度であり、法定耐用年数50年を考慮すると差し迫った問題ではないが、確実に老朽化は進んでいるため、今後は更新計画を策定していく必要がある。</t>
    <rPh sb="0" eb="2">
      <t>リュウイキ</t>
    </rPh>
    <rPh sb="2" eb="4">
      <t>カンレン</t>
    </rPh>
    <rPh sb="5" eb="7">
      <t>コウキョウ</t>
    </rPh>
    <rPh sb="7" eb="10">
      <t>ゲスイドウ</t>
    </rPh>
    <rPh sb="10" eb="12">
      <t>ジギョウ</t>
    </rPh>
    <rPh sb="16" eb="18">
      <t>カンキョ</t>
    </rPh>
    <rPh sb="19" eb="21">
      <t>セイビ</t>
    </rPh>
    <rPh sb="24" eb="25">
      <t>オコナ</t>
    </rPh>
    <rPh sb="31" eb="33">
      <t>ジギョウ</t>
    </rPh>
    <rPh sb="33" eb="35">
      <t>カイシ</t>
    </rPh>
    <rPh sb="36" eb="38">
      <t>ヘイセイ</t>
    </rPh>
    <rPh sb="40" eb="42">
      <t>ネンド</t>
    </rPh>
    <rPh sb="43" eb="45">
      <t>キョウヨウ</t>
    </rPh>
    <rPh sb="45" eb="47">
      <t>カイシ</t>
    </rPh>
    <rPh sb="48" eb="50">
      <t>ヘイセイ</t>
    </rPh>
    <rPh sb="52" eb="54">
      <t>ネンド</t>
    </rPh>
    <rPh sb="58" eb="60">
      <t>ホウテイ</t>
    </rPh>
    <rPh sb="60" eb="62">
      <t>タイヨウ</t>
    </rPh>
    <rPh sb="62" eb="64">
      <t>ネンスウ</t>
    </rPh>
    <rPh sb="66" eb="67">
      <t>ネン</t>
    </rPh>
    <rPh sb="68" eb="70">
      <t>コウリョ</t>
    </rPh>
    <rPh sb="73" eb="74">
      <t>サ</t>
    </rPh>
    <rPh sb="75" eb="76">
      <t>セマ</t>
    </rPh>
    <rPh sb="78" eb="80">
      <t>モンダイ</t>
    </rPh>
    <rPh sb="86" eb="88">
      <t>カクジツ</t>
    </rPh>
    <rPh sb="89" eb="92">
      <t>ロウキュウカ</t>
    </rPh>
    <rPh sb="93" eb="94">
      <t>スス</t>
    </rPh>
    <rPh sb="101" eb="103">
      <t>コンゴ</t>
    </rPh>
    <rPh sb="104" eb="108">
      <t>コウシンケイカク</t>
    </rPh>
    <rPh sb="109" eb="111">
      <t>サクテイ</t>
    </rPh>
    <rPh sb="115" eb="117">
      <t>ヒツヨウ</t>
    </rPh>
    <phoneticPr fontId="4"/>
  </si>
  <si>
    <t>〇管渠の整備が途上であることを考慮しても、各指標から経営の健全性や効率性は保たれていないと言える。人口減少による使用料収入の減少や、物価高騰による営業費用の増加などの問題も懸念事項として考えられる。そのため、今後は使用料収入が見込まれる区域を優先しながら、より効率的、経済的な整備手法を導入し、管渠整備の早期完成を目指すとともに、水洗化率向上のための促進活動の強化や、使用料水準の適正化の検討が必要である。
また、令和6年度に企業会計へ移行し、人材不足となっているため、今後は会計年度任用職員などの制度を利用しつつ、人材確保に努める。　　　　　　　　　　　　　　　　　　　　　　　　　　〇当面は耐用年数を経過する管渠はないが、将来は老朽化対策（更新・長寿命化）の費用も必要となってくることを考慮して、下水道整備区域の縮小も含めた計画見直しを令和７年度現在、行っているところである。</t>
    <rPh sb="1" eb="3">
      <t>カンキョ</t>
    </rPh>
    <rPh sb="4" eb="6">
      <t>セイビ</t>
    </rPh>
    <rPh sb="7" eb="9">
      <t>トジョウ</t>
    </rPh>
    <rPh sb="15" eb="17">
      <t>コウリョ</t>
    </rPh>
    <rPh sb="21" eb="22">
      <t>カク</t>
    </rPh>
    <rPh sb="22" eb="24">
      <t>シヒョウ</t>
    </rPh>
    <rPh sb="26" eb="28">
      <t>ケイエイ</t>
    </rPh>
    <rPh sb="29" eb="32">
      <t>ケンゼンセイ</t>
    </rPh>
    <rPh sb="33" eb="35">
      <t>コウリツ</t>
    </rPh>
    <rPh sb="35" eb="36">
      <t>セイ</t>
    </rPh>
    <rPh sb="37" eb="38">
      <t>タモ</t>
    </rPh>
    <rPh sb="45" eb="46">
      <t>イ</t>
    </rPh>
    <rPh sb="104" eb="106">
      <t>コンゴ</t>
    </rPh>
    <rPh sb="107" eb="110">
      <t>シヨウリョウ</t>
    </rPh>
    <rPh sb="110" eb="112">
      <t>シュウニュウ</t>
    </rPh>
    <rPh sb="113" eb="115">
      <t>ミコ</t>
    </rPh>
    <rPh sb="118" eb="120">
      <t>クイキ</t>
    </rPh>
    <rPh sb="121" eb="123">
      <t>ユウセン</t>
    </rPh>
    <rPh sb="130" eb="133">
      <t>コウリツテキ</t>
    </rPh>
    <rPh sb="134" eb="136">
      <t>ケイザイ</t>
    </rPh>
    <rPh sb="136" eb="137">
      <t>テキ</t>
    </rPh>
    <rPh sb="138" eb="140">
      <t>セイビ</t>
    </rPh>
    <rPh sb="140" eb="142">
      <t>シュホウ</t>
    </rPh>
    <rPh sb="143" eb="145">
      <t>ドウニュウ</t>
    </rPh>
    <rPh sb="147" eb="149">
      <t>カンキョ</t>
    </rPh>
    <rPh sb="149" eb="151">
      <t>セイビ</t>
    </rPh>
    <rPh sb="152" eb="154">
      <t>ソウキ</t>
    </rPh>
    <rPh sb="154" eb="156">
      <t>カンセイ</t>
    </rPh>
    <rPh sb="157" eb="159">
      <t>メザ</t>
    </rPh>
    <rPh sb="165" eb="168">
      <t>スイセンカ</t>
    </rPh>
    <rPh sb="168" eb="169">
      <t>リツ</t>
    </rPh>
    <rPh sb="169" eb="171">
      <t>コウジョウ</t>
    </rPh>
    <rPh sb="175" eb="177">
      <t>ソクシン</t>
    </rPh>
    <rPh sb="177" eb="179">
      <t>カツドウ</t>
    </rPh>
    <rPh sb="180" eb="182">
      <t>キョウカ</t>
    </rPh>
    <rPh sb="184" eb="187">
      <t>シヨウリョウ</t>
    </rPh>
    <rPh sb="187" eb="189">
      <t>スイジュン</t>
    </rPh>
    <rPh sb="190" eb="193">
      <t>テキセイカ</t>
    </rPh>
    <rPh sb="194" eb="196">
      <t>ケントウ</t>
    </rPh>
    <rPh sb="197" eb="199">
      <t>ヒツヨウ</t>
    </rPh>
    <rPh sb="294" eb="296">
      <t>トウメン</t>
    </rPh>
    <rPh sb="297" eb="299">
      <t>タイヨウ</t>
    </rPh>
    <rPh sb="299" eb="301">
      <t>ネンスウ</t>
    </rPh>
    <rPh sb="302" eb="304">
      <t>ケイカ</t>
    </rPh>
    <rPh sb="306" eb="308">
      <t>カンキョ</t>
    </rPh>
    <rPh sb="313" eb="315">
      <t>ショウライ</t>
    </rPh>
    <rPh sb="316" eb="319">
      <t>ロウキュウカ</t>
    </rPh>
    <rPh sb="319" eb="321">
      <t>タイサク</t>
    </rPh>
    <rPh sb="322" eb="324">
      <t>コウシン</t>
    </rPh>
    <rPh sb="325" eb="329">
      <t>チョウジュミョウカ</t>
    </rPh>
    <rPh sb="331" eb="333">
      <t>ヒヨウ</t>
    </rPh>
    <rPh sb="334" eb="336">
      <t>ヒツヨウ</t>
    </rPh>
    <rPh sb="345" eb="347">
      <t>コウリョ</t>
    </rPh>
    <phoneticPr fontId="4"/>
  </si>
  <si>
    <t>令和6年度に企業会計へ移行した。
①経常収支比率は100％を超えているが、水洗化率が伸び悩んでおり、使用料収入が思うように確保できていないため、汚水処理費や地方債償還金を単年度の使用料収入では賄えていない。不足分を一般会計繰入金で補填している状況である。
②累積欠損金は生じていない。
③流動比率は類似団体平均を上回っているが、100%には遠く、不足分は一般会計繰入金に依存している。
④企業債残高対事業規模比率は、企業債の償還を一般会計繰入金で賄っているため、0％である。
⑤経費回収率は100％に遠く及んでおらず、類似団体と比較しても大幅に下回っており、汚水処理費を使用料収入で賄えていない。水洗化率向上による使用料収入の増加を図り、健全な経営に努めていく必要がある。
⑥汚水処理原価は類似団体平均を上回っている。理由としては、水洗化率が低いことから有収水量が少ないことが挙げられる。水洗化率の向上を目指した積極的な促進活動が必要である。
⑦施設利用率は、流域下水道事業に接続しており処理場を有していないため、算出していない。
⑧水洗化率は50％を下回っている状態である。今後は単独処理浄化槽使用世帯など、特に下水道への接続が必要と思われる世帯を中心にパンフレット送付や戸別訪問など積極的な促進活動を行っていく。</t>
    <rPh sb="0" eb="2">
      <t>レイワ</t>
    </rPh>
    <rPh sb="3" eb="5">
      <t>ネンド</t>
    </rPh>
    <rPh sb="6" eb="10">
      <t>キギョウカイケイ</t>
    </rPh>
    <rPh sb="11" eb="13">
      <t>イコウ</t>
    </rPh>
    <rPh sb="170" eb="171">
      <t>トオ</t>
    </rPh>
    <rPh sb="259" eb="261">
      <t>ルイジ</t>
    </rPh>
    <rPh sb="338" eb="340">
      <t>オスイ</t>
    </rPh>
    <rPh sb="340" eb="342">
      <t>ショリ</t>
    </rPh>
    <rPh sb="342" eb="344">
      <t>ゲンカ</t>
    </rPh>
    <rPh sb="345" eb="347">
      <t>ルイジ</t>
    </rPh>
    <rPh sb="347" eb="349">
      <t>ダンタイ</t>
    </rPh>
    <rPh sb="349" eb="351">
      <t>ヘイキン</t>
    </rPh>
    <rPh sb="352" eb="354">
      <t>ウワマワ</t>
    </rPh>
    <rPh sb="359" eb="361">
      <t>リユウ</t>
    </rPh>
    <rPh sb="366" eb="369">
      <t>スイセンカ</t>
    </rPh>
    <rPh sb="369" eb="370">
      <t>リツ</t>
    </rPh>
    <rPh sb="377" eb="379">
      <t>ユウシュウ</t>
    </rPh>
    <rPh sb="379" eb="381">
      <t>スイリョウ</t>
    </rPh>
    <rPh sb="382" eb="383">
      <t>スク</t>
    </rPh>
    <rPh sb="388" eb="389">
      <t>ア</t>
    </rPh>
    <rPh sb="394" eb="397">
      <t>スイセンカ</t>
    </rPh>
    <rPh sb="397" eb="398">
      <t>リツ</t>
    </rPh>
    <rPh sb="399" eb="401">
      <t>コウジョウ</t>
    </rPh>
    <rPh sb="402" eb="404">
      <t>メザ</t>
    </rPh>
    <rPh sb="406" eb="409">
      <t>セッキョクテキ</t>
    </rPh>
    <rPh sb="410" eb="412">
      <t>ソクシン</t>
    </rPh>
    <rPh sb="412" eb="414">
      <t>カツドウ</t>
    </rPh>
    <rPh sb="415" eb="417">
      <t>ヒツヨウ</t>
    </rPh>
    <rPh sb="467" eb="470">
      <t>スイセンカ</t>
    </rPh>
    <rPh sb="470" eb="471">
      <t>リツ</t>
    </rPh>
    <rPh sb="476" eb="478">
      <t>シタマワ</t>
    </rPh>
    <rPh sb="482" eb="484">
      <t>ジョウタイ</t>
    </rPh>
    <rPh sb="488" eb="490">
      <t>コンゴ</t>
    </rPh>
    <rPh sb="491" eb="493">
      <t>タンドク</t>
    </rPh>
    <rPh sb="493" eb="495">
      <t>ショリ</t>
    </rPh>
    <rPh sb="495" eb="498">
      <t>ジョウカソウ</t>
    </rPh>
    <rPh sb="498" eb="500">
      <t>シヨウ</t>
    </rPh>
    <rPh sb="500" eb="502">
      <t>セタイ</t>
    </rPh>
    <rPh sb="505" eb="506">
      <t>トク</t>
    </rPh>
    <rPh sb="507" eb="510">
      <t>ゲスイドウ</t>
    </rPh>
    <rPh sb="512" eb="514">
      <t>セツゾク</t>
    </rPh>
    <rPh sb="515" eb="517">
      <t>ヒツヨウ</t>
    </rPh>
    <rPh sb="518" eb="519">
      <t>オモ</t>
    </rPh>
    <rPh sb="522" eb="524">
      <t>セタイ</t>
    </rPh>
    <rPh sb="525" eb="527">
      <t>チュウシン</t>
    </rPh>
    <rPh sb="534" eb="536">
      <t>ソウフ</t>
    </rPh>
    <rPh sb="537" eb="541">
      <t>コベツホウモン</t>
    </rPh>
    <rPh sb="543" eb="546">
      <t>セッキョクテキ</t>
    </rPh>
    <rPh sb="547" eb="549">
      <t>ソクシン</t>
    </rPh>
    <rPh sb="549" eb="551">
      <t>カツドウ</t>
    </rPh>
    <rPh sb="552" eb="553">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</si>
</sst>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396-4B67-8F96-451DD7ECCAE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6396-4B67-8F96-451DD7ECCAE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847-4431-9359-5F62FCF27B8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42.15</c:v>
                </c:pt>
              </c:numCache>
            </c:numRef>
          </c:val>
          <c:smooth val="0"/>
          <c:extLst>
            <c:ext xmlns:c16="http://schemas.microsoft.com/office/drawing/2014/chart" uri="{C3380CC4-5D6E-409C-BE32-E72D297353CC}">
              <c16:uniqueId val="{00000001-A847-4431-9359-5F62FCF27B8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46.72</c:v>
                </c:pt>
              </c:numCache>
            </c:numRef>
          </c:val>
          <c:extLst>
            <c:ext xmlns:c16="http://schemas.microsoft.com/office/drawing/2014/chart" uri="{C3380CC4-5D6E-409C-BE32-E72D297353CC}">
              <c16:uniqueId val="{00000000-A6C9-4363-9DC8-AFD55B9F96F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84.21</c:v>
                </c:pt>
              </c:numCache>
            </c:numRef>
          </c:val>
          <c:smooth val="0"/>
          <c:extLst>
            <c:ext xmlns:c16="http://schemas.microsoft.com/office/drawing/2014/chart" uri="{C3380CC4-5D6E-409C-BE32-E72D297353CC}">
              <c16:uniqueId val="{00000001-A6C9-4363-9DC8-AFD55B9F96F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104.49</c:v>
                </c:pt>
              </c:numCache>
            </c:numRef>
          </c:val>
          <c:extLst>
            <c:ext xmlns:c16="http://schemas.microsoft.com/office/drawing/2014/chart" uri="{C3380CC4-5D6E-409C-BE32-E72D297353CC}">
              <c16:uniqueId val="{00000000-4049-4E0B-A42E-EA8C3D94BE0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106.38</c:v>
                </c:pt>
              </c:numCache>
            </c:numRef>
          </c:val>
          <c:smooth val="0"/>
          <c:extLst>
            <c:ext xmlns:c16="http://schemas.microsoft.com/office/drawing/2014/chart" uri="{C3380CC4-5D6E-409C-BE32-E72D297353CC}">
              <c16:uniqueId val="{00000001-4049-4E0B-A42E-EA8C3D94BE0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29.87</c:v>
                </c:pt>
              </c:numCache>
            </c:numRef>
          </c:val>
          <c:extLst>
            <c:ext xmlns:c16="http://schemas.microsoft.com/office/drawing/2014/chart" uri="{C3380CC4-5D6E-409C-BE32-E72D297353CC}">
              <c16:uniqueId val="{00000000-5E4C-4FD2-BE86-8BB679B64F0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27.46</c:v>
                </c:pt>
              </c:numCache>
            </c:numRef>
          </c:val>
          <c:smooth val="0"/>
          <c:extLst>
            <c:ext xmlns:c16="http://schemas.microsoft.com/office/drawing/2014/chart" uri="{C3380CC4-5D6E-409C-BE32-E72D297353CC}">
              <c16:uniqueId val="{00000001-5E4C-4FD2-BE86-8BB679B64F0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E41-4E6D-A336-25DDEC8306D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7E41-4E6D-A336-25DDEC8306D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C58-4086-8098-886F68CF18E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70.63</c:v>
                </c:pt>
              </c:numCache>
            </c:numRef>
          </c:val>
          <c:smooth val="0"/>
          <c:extLst>
            <c:ext xmlns:c16="http://schemas.microsoft.com/office/drawing/2014/chart" uri="{C3380CC4-5D6E-409C-BE32-E72D297353CC}">
              <c16:uniqueId val="{00000001-BC58-4086-8098-886F68CF18E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57.71</c:v>
                </c:pt>
              </c:numCache>
            </c:numRef>
          </c:val>
          <c:extLst>
            <c:ext xmlns:c16="http://schemas.microsoft.com/office/drawing/2014/chart" uri="{C3380CC4-5D6E-409C-BE32-E72D297353CC}">
              <c16:uniqueId val="{00000000-AB66-4D2F-BBD0-A90898AD030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53.28</c:v>
                </c:pt>
              </c:numCache>
            </c:numRef>
          </c:val>
          <c:smooth val="0"/>
          <c:extLst>
            <c:ext xmlns:c16="http://schemas.microsoft.com/office/drawing/2014/chart" uri="{C3380CC4-5D6E-409C-BE32-E72D297353CC}">
              <c16:uniqueId val="{00000001-AB66-4D2F-BBD0-A90898AD030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A2C-4E11-9EEB-12384A420A1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1142.44</c:v>
                </c:pt>
              </c:numCache>
            </c:numRef>
          </c:val>
          <c:smooth val="0"/>
          <c:extLst>
            <c:ext xmlns:c16="http://schemas.microsoft.com/office/drawing/2014/chart" uri="{C3380CC4-5D6E-409C-BE32-E72D297353CC}">
              <c16:uniqueId val="{00000001-CA2C-4E11-9EEB-12384A420A1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20.74</c:v>
                </c:pt>
              </c:numCache>
            </c:numRef>
          </c:val>
          <c:extLst>
            <c:ext xmlns:c16="http://schemas.microsoft.com/office/drawing/2014/chart" uri="{C3380CC4-5D6E-409C-BE32-E72D297353CC}">
              <c16:uniqueId val="{00000000-AC0A-42CA-B8A5-FB36DF35F0B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66.63</c:v>
                </c:pt>
              </c:numCache>
            </c:numRef>
          </c:val>
          <c:smooth val="0"/>
          <c:extLst>
            <c:ext xmlns:c16="http://schemas.microsoft.com/office/drawing/2014/chart" uri="{C3380CC4-5D6E-409C-BE32-E72D297353CC}">
              <c16:uniqueId val="{00000001-AC0A-42CA-B8A5-FB36DF35F0B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733.37</c:v>
                </c:pt>
              </c:numCache>
            </c:numRef>
          </c:val>
          <c:extLst>
            <c:ext xmlns:c16="http://schemas.microsoft.com/office/drawing/2014/chart" uri="{C3380CC4-5D6E-409C-BE32-E72D297353CC}">
              <c16:uniqueId val="{00000000-9AF9-4023-9F0F-40785D49BE1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252.17</c:v>
                </c:pt>
              </c:numCache>
            </c:numRef>
          </c:val>
          <c:smooth val="0"/>
          <c:extLst>
            <c:ext xmlns:c16="http://schemas.microsoft.com/office/drawing/2014/chart" uri="{C3380CC4-5D6E-409C-BE32-E72D297353CC}">
              <c16:uniqueId val="{00000001-9AF9-4023-9F0F-40785D49BE1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16"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茨城県　八千代町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21082</v>
      </c>
      <c r="AM8" s="41"/>
      <c r="AN8" s="41"/>
      <c r="AO8" s="41"/>
      <c r="AP8" s="41"/>
      <c r="AQ8" s="41"/>
      <c r="AR8" s="41"/>
      <c r="AS8" s="41"/>
      <c r="AT8" s="34">
        <f>データ!T6</f>
        <v>58.99</v>
      </c>
      <c r="AU8" s="34"/>
      <c r="AV8" s="34"/>
      <c r="AW8" s="34"/>
      <c r="AX8" s="34"/>
      <c r="AY8" s="34"/>
      <c r="AZ8" s="34"/>
      <c r="BA8" s="34"/>
      <c r="BB8" s="34">
        <f>データ!U6</f>
        <v>357.38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58.11</v>
      </c>
      <c r="J10" s="34"/>
      <c r="K10" s="34"/>
      <c r="L10" s="34"/>
      <c r="M10" s="34"/>
      <c r="N10" s="34"/>
      <c r="O10" s="34"/>
      <c r="P10" s="34">
        <f>データ!P6</f>
        <v>8.7100000000000009</v>
      </c>
      <c r="Q10" s="34"/>
      <c r="R10" s="34"/>
      <c r="S10" s="34"/>
      <c r="T10" s="34"/>
      <c r="U10" s="34"/>
      <c r="V10" s="34"/>
      <c r="W10" s="34">
        <f>データ!Q6</f>
        <v>109.63</v>
      </c>
      <c r="X10" s="34"/>
      <c r="Y10" s="34"/>
      <c r="Z10" s="34"/>
      <c r="AA10" s="34"/>
      <c r="AB10" s="34"/>
      <c r="AC10" s="34"/>
      <c r="AD10" s="41">
        <f>データ!R6</f>
        <v>3190</v>
      </c>
      <c r="AE10" s="41"/>
      <c r="AF10" s="41"/>
      <c r="AG10" s="41"/>
      <c r="AH10" s="41"/>
      <c r="AI10" s="41"/>
      <c r="AJ10" s="41"/>
      <c r="AK10" s="2"/>
      <c r="AL10" s="41">
        <f>データ!V6</f>
        <v>1830</v>
      </c>
      <c r="AM10" s="41"/>
      <c r="AN10" s="41"/>
      <c r="AO10" s="41"/>
      <c r="AP10" s="41"/>
      <c r="AQ10" s="41"/>
      <c r="AR10" s="41"/>
      <c r="AS10" s="41"/>
      <c r="AT10" s="34">
        <f>データ!W6</f>
        <v>0.88</v>
      </c>
      <c r="AU10" s="34"/>
      <c r="AV10" s="34"/>
      <c r="AW10" s="34"/>
      <c r="AX10" s="34"/>
      <c r="AY10" s="34"/>
      <c r="AZ10" s="34"/>
      <c r="BA10" s="34"/>
      <c r="BB10" s="34">
        <f>データ!X6</f>
        <v>2079.5500000000002</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P0RYuZDPnu52EHFo5qoyHELwADKWf51XWt9m02hdGTQqmhdK29Q4tBb911pPSnrSqdfvKRS01VG9+QS9akvnnQ==" saltValue="3ZxJqrQsAqHRFvcNbljo9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85219</v>
      </c>
      <c r="D6" s="19">
        <f t="shared" si="3"/>
        <v>46</v>
      </c>
      <c r="E6" s="19">
        <f t="shared" si="3"/>
        <v>17</v>
      </c>
      <c r="F6" s="19">
        <f t="shared" si="3"/>
        <v>4</v>
      </c>
      <c r="G6" s="19">
        <f t="shared" si="3"/>
        <v>0</v>
      </c>
      <c r="H6" s="19" t="str">
        <f t="shared" si="3"/>
        <v>茨城県　八千代町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58.11</v>
      </c>
      <c r="P6" s="20">
        <f t="shared" si="3"/>
        <v>8.7100000000000009</v>
      </c>
      <c r="Q6" s="20">
        <f t="shared" si="3"/>
        <v>109.63</v>
      </c>
      <c r="R6" s="20">
        <f t="shared" si="3"/>
        <v>3190</v>
      </c>
      <c r="S6" s="20">
        <f t="shared" si="3"/>
        <v>21082</v>
      </c>
      <c r="T6" s="20">
        <f t="shared" si="3"/>
        <v>58.99</v>
      </c>
      <c r="U6" s="20">
        <f t="shared" si="3"/>
        <v>357.38</v>
      </c>
      <c r="V6" s="20">
        <f t="shared" si="3"/>
        <v>1830</v>
      </c>
      <c r="W6" s="20">
        <f t="shared" si="3"/>
        <v>0.88</v>
      </c>
      <c r="X6" s="20">
        <f t="shared" si="3"/>
        <v>2079.5500000000002</v>
      </c>
      <c r="Y6" s="21" t="str">
        <f>IF(Y7="",NA(),Y7)</f>
        <v>-</v>
      </c>
      <c r="Z6" s="21" t="str">
        <f t="shared" ref="Z6:AH6" si="4">IF(Z7="",NA(),Z7)</f>
        <v>-</v>
      </c>
      <c r="AA6" s="21" t="str">
        <f t="shared" si="4"/>
        <v>-</v>
      </c>
      <c r="AB6" s="21" t="str">
        <f t="shared" si="4"/>
        <v>-</v>
      </c>
      <c r="AC6" s="21">
        <f t="shared" si="4"/>
        <v>104.49</v>
      </c>
      <c r="AD6" s="21" t="str">
        <f t="shared" si="4"/>
        <v>-</v>
      </c>
      <c r="AE6" s="21" t="str">
        <f t="shared" si="4"/>
        <v>-</v>
      </c>
      <c r="AF6" s="21" t="str">
        <f t="shared" si="4"/>
        <v>-</v>
      </c>
      <c r="AG6" s="21" t="str">
        <f t="shared" si="4"/>
        <v>-</v>
      </c>
      <c r="AH6" s="21">
        <f t="shared" si="4"/>
        <v>106.38</v>
      </c>
      <c r="AI6" s="20" t="str">
        <f>IF(AI7="","",IF(AI7="-","【-】","【"&amp;SUBSTITUTE(TEXT(AI7,"#,##0.00"),"-","△")&amp;"】"))</f>
        <v>【105.07】</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70.63</v>
      </c>
      <c r="AT6" s="20" t="str">
        <f>IF(AT7="","",IF(AT7="-","【-】","【"&amp;SUBSTITUTE(TEXT(AT7,"#,##0.00"),"-","△")&amp;"】"))</f>
        <v>【63.54】</v>
      </c>
      <c r="AU6" s="21" t="str">
        <f>IF(AU7="",NA(),AU7)</f>
        <v>-</v>
      </c>
      <c r="AV6" s="21" t="str">
        <f t="shared" ref="AV6:BD6" si="6">IF(AV7="",NA(),AV7)</f>
        <v>-</v>
      </c>
      <c r="AW6" s="21" t="str">
        <f t="shared" si="6"/>
        <v>-</v>
      </c>
      <c r="AX6" s="21" t="str">
        <f t="shared" si="6"/>
        <v>-</v>
      </c>
      <c r="AY6" s="21">
        <f t="shared" si="6"/>
        <v>57.71</v>
      </c>
      <c r="AZ6" s="21" t="str">
        <f t="shared" si="6"/>
        <v>-</v>
      </c>
      <c r="BA6" s="21" t="str">
        <f t="shared" si="6"/>
        <v>-</v>
      </c>
      <c r="BB6" s="21" t="str">
        <f t="shared" si="6"/>
        <v>-</v>
      </c>
      <c r="BC6" s="21" t="str">
        <f t="shared" si="6"/>
        <v>-</v>
      </c>
      <c r="BD6" s="21">
        <f t="shared" si="6"/>
        <v>53.28</v>
      </c>
      <c r="BE6" s="20" t="str">
        <f>IF(BE7="","",IF(BE7="-","【-】","【"&amp;SUBSTITUTE(TEXT(BE7,"#,##0.00"),"-","△")&amp;"】"))</f>
        <v>【50.90】</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1142.44</v>
      </c>
      <c r="BP6" s="20" t="str">
        <f>IF(BP7="","",IF(BP7="-","【-】","【"&amp;SUBSTITUTE(TEXT(BP7,"#,##0.00"),"-","△")&amp;"】"))</f>
        <v>【1,099.15】</v>
      </c>
      <c r="BQ6" s="21" t="str">
        <f>IF(BQ7="",NA(),BQ7)</f>
        <v>-</v>
      </c>
      <c r="BR6" s="21" t="str">
        <f t="shared" ref="BR6:BZ6" si="8">IF(BR7="",NA(),BR7)</f>
        <v>-</v>
      </c>
      <c r="BS6" s="21" t="str">
        <f t="shared" si="8"/>
        <v>-</v>
      </c>
      <c r="BT6" s="21" t="str">
        <f t="shared" si="8"/>
        <v>-</v>
      </c>
      <c r="BU6" s="21">
        <f t="shared" si="8"/>
        <v>20.74</v>
      </c>
      <c r="BV6" s="21" t="str">
        <f t="shared" si="8"/>
        <v>-</v>
      </c>
      <c r="BW6" s="21" t="str">
        <f t="shared" si="8"/>
        <v>-</v>
      </c>
      <c r="BX6" s="21" t="str">
        <f t="shared" si="8"/>
        <v>-</v>
      </c>
      <c r="BY6" s="21" t="str">
        <f t="shared" si="8"/>
        <v>-</v>
      </c>
      <c r="BZ6" s="21">
        <f t="shared" si="8"/>
        <v>66.63</v>
      </c>
      <c r="CA6" s="20" t="str">
        <f>IF(CA7="","",IF(CA7="-","【-】","【"&amp;SUBSTITUTE(TEXT(CA7,"#,##0.00"),"-","△")&amp;"】"))</f>
        <v>【72.92】</v>
      </c>
      <c r="CB6" s="21" t="str">
        <f>IF(CB7="",NA(),CB7)</f>
        <v>-</v>
      </c>
      <c r="CC6" s="21" t="str">
        <f t="shared" ref="CC6:CK6" si="9">IF(CC7="",NA(),CC7)</f>
        <v>-</v>
      </c>
      <c r="CD6" s="21" t="str">
        <f t="shared" si="9"/>
        <v>-</v>
      </c>
      <c r="CE6" s="21" t="str">
        <f t="shared" si="9"/>
        <v>-</v>
      </c>
      <c r="CF6" s="21">
        <f t="shared" si="9"/>
        <v>733.37</v>
      </c>
      <c r="CG6" s="21" t="str">
        <f t="shared" si="9"/>
        <v>-</v>
      </c>
      <c r="CH6" s="21" t="str">
        <f t="shared" si="9"/>
        <v>-</v>
      </c>
      <c r="CI6" s="21" t="str">
        <f t="shared" si="9"/>
        <v>-</v>
      </c>
      <c r="CJ6" s="21" t="str">
        <f t="shared" si="9"/>
        <v>-</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42.15</v>
      </c>
      <c r="CW6" s="20" t="str">
        <f>IF(CW7="","",IF(CW7="-","【-】","【"&amp;SUBSTITUTE(TEXT(CW7,"#,##0.00"),"-","△")&amp;"】"))</f>
        <v>【43.17】</v>
      </c>
      <c r="CX6" s="21" t="str">
        <f>IF(CX7="",NA(),CX7)</f>
        <v>-</v>
      </c>
      <c r="CY6" s="21" t="str">
        <f t="shared" ref="CY6:DG6" si="11">IF(CY7="",NA(),CY7)</f>
        <v>-</v>
      </c>
      <c r="CZ6" s="21" t="str">
        <f t="shared" si="11"/>
        <v>-</v>
      </c>
      <c r="DA6" s="21" t="str">
        <f t="shared" si="11"/>
        <v>-</v>
      </c>
      <c r="DB6" s="21">
        <f t="shared" si="11"/>
        <v>46.72</v>
      </c>
      <c r="DC6" s="21" t="str">
        <f t="shared" si="11"/>
        <v>-</v>
      </c>
      <c r="DD6" s="21" t="str">
        <f t="shared" si="11"/>
        <v>-</v>
      </c>
      <c r="DE6" s="21" t="str">
        <f t="shared" si="11"/>
        <v>-</v>
      </c>
      <c r="DF6" s="21" t="str">
        <f t="shared" si="11"/>
        <v>-</v>
      </c>
      <c r="DG6" s="21">
        <f t="shared" si="11"/>
        <v>84.21</v>
      </c>
      <c r="DH6" s="20" t="str">
        <f>IF(DH7="","",IF(DH7="-","【-】","【"&amp;SUBSTITUTE(TEXT(DH7,"#,##0.00"),"-","△")&amp;"】"))</f>
        <v>【86.31】</v>
      </c>
      <c r="DI6" s="21" t="str">
        <f>IF(DI7="",NA(),DI7)</f>
        <v>-</v>
      </c>
      <c r="DJ6" s="21" t="str">
        <f t="shared" ref="DJ6:DR6" si="12">IF(DJ7="",NA(),DJ7)</f>
        <v>-</v>
      </c>
      <c r="DK6" s="21" t="str">
        <f t="shared" si="12"/>
        <v>-</v>
      </c>
      <c r="DL6" s="21" t="str">
        <f t="shared" si="12"/>
        <v>-</v>
      </c>
      <c r="DM6" s="21">
        <f t="shared" si="12"/>
        <v>29.87</v>
      </c>
      <c r="DN6" s="21" t="str">
        <f t="shared" si="12"/>
        <v>-</v>
      </c>
      <c r="DO6" s="21" t="str">
        <f t="shared" si="12"/>
        <v>-</v>
      </c>
      <c r="DP6" s="21" t="str">
        <f t="shared" si="12"/>
        <v>-</v>
      </c>
      <c r="DQ6" s="21" t="str">
        <f t="shared" si="12"/>
        <v>-</v>
      </c>
      <c r="DR6" s="21">
        <f t="shared" si="12"/>
        <v>27.46</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0.02</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0.05</v>
      </c>
      <c r="EO6" s="20" t="str">
        <f>IF(EO7="","",IF(EO7="-","【-】","【"&amp;SUBSTITUTE(TEXT(EO7,"#,##0.00"),"-","△")&amp;"】"))</f>
        <v>【0.15】</v>
      </c>
    </row>
    <row r="7" spans="1:148" s="22" customFormat="1" x14ac:dyDescent="0.15">
      <c r="A7" s="14"/>
      <c r="B7" s="23">
        <v>2024</v>
      </c>
      <c r="C7" s="23">
        <v>85219</v>
      </c>
      <c r="D7" s="23">
        <v>46</v>
      </c>
      <c r="E7" s="23">
        <v>17</v>
      </c>
      <c r="F7" s="23">
        <v>4</v>
      </c>
      <c r="G7" s="23">
        <v>0</v>
      </c>
      <c r="H7" s="23" t="s">
        <v>96</v>
      </c>
      <c r="I7" s="23" t="s">
        <v>97</v>
      </c>
      <c r="J7" s="23" t="s">
        <v>98</v>
      </c>
      <c r="K7" s="23" t="s">
        <v>99</v>
      </c>
      <c r="L7" s="23" t="s">
        <v>100</v>
      </c>
      <c r="M7" s="23" t="s">
        <v>101</v>
      </c>
      <c r="N7" s="24" t="s">
        <v>102</v>
      </c>
      <c r="O7" s="24">
        <v>58.11</v>
      </c>
      <c r="P7" s="24">
        <v>8.7100000000000009</v>
      </c>
      <c r="Q7" s="24">
        <v>109.63</v>
      </c>
      <c r="R7" s="24">
        <v>3190</v>
      </c>
      <c r="S7" s="24">
        <v>21082</v>
      </c>
      <c r="T7" s="24">
        <v>58.99</v>
      </c>
      <c r="U7" s="24">
        <v>357.38</v>
      </c>
      <c r="V7" s="24">
        <v>1830</v>
      </c>
      <c r="W7" s="24">
        <v>0.88</v>
      </c>
      <c r="X7" s="24">
        <v>2079.5500000000002</v>
      </c>
      <c r="Y7" s="24" t="s">
        <v>102</v>
      </c>
      <c r="Z7" s="24" t="s">
        <v>102</v>
      </c>
      <c r="AA7" s="24" t="s">
        <v>102</v>
      </c>
      <c r="AB7" s="24" t="s">
        <v>102</v>
      </c>
      <c r="AC7" s="24">
        <v>104.49</v>
      </c>
      <c r="AD7" s="24" t="s">
        <v>102</v>
      </c>
      <c r="AE7" s="24" t="s">
        <v>102</v>
      </c>
      <c r="AF7" s="24" t="s">
        <v>102</v>
      </c>
      <c r="AG7" s="24" t="s">
        <v>102</v>
      </c>
      <c r="AH7" s="24">
        <v>106.38</v>
      </c>
      <c r="AI7" s="24">
        <v>105.07</v>
      </c>
      <c r="AJ7" s="24" t="s">
        <v>102</v>
      </c>
      <c r="AK7" s="24" t="s">
        <v>102</v>
      </c>
      <c r="AL7" s="24" t="s">
        <v>102</v>
      </c>
      <c r="AM7" s="24" t="s">
        <v>102</v>
      </c>
      <c r="AN7" s="24">
        <v>0</v>
      </c>
      <c r="AO7" s="24" t="s">
        <v>102</v>
      </c>
      <c r="AP7" s="24" t="s">
        <v>102</v>
      </c>
      <c r="AQ7" s="24" t="s">
        <v>102</v>
      </c>
      <c r="AR7" s="24" t="s">
        <v>102</v>
      </c>
      <c r="AS7" s="24">
        <v>70.63</v>
      </c>
      <c r="AT7" s="24">
        <v>63.54</v>
      </c>
      <c r="AU7" s="24" t="s">
        <v>102</v>
      </c>
      <c r="AV7" s="24" t="s">
        <v>102</v>
      </c>
      <c r="AW7" s="24" t="s">
        <v>102</v>
      </c>
      <c r="AX7" s="24" t="s">
        <v>102</v>
      </c>
      <c r="AY7" s="24">
        <v>57.71</v>
      </c>
      <c r="AZ7" s="24" t="s">
        <v>102</v>
      </c>
      <c r="BA7" s="24" t="s">
        <v>102</v>
      </c>
      <c r="BB7" s="24" t="s">
        <v>102</v>
      </c>
      <c r="BC7" s="24" t="s">
        <v>102</v>
      </c>
      <c r="BD7" s="24">
        <v>53.28</v>
      </c>
      <c r="BE7" s="24">
        <v>50.9</v>
      </c>
      <c r="BF7" s="24" t="s">
        <v>102</v>
      </c>
      <c r="BG7" s="24" t="s">
        <v>102</v>
      </c>
      <c r="BH7" s="24" t="s">
        <v>102</v>
      </c>
      <c r="BI7" s="24" t="s">
        <v>102</v>
      </c>
      <c r="BJ7" s="24">
        <v>0</v>
      </c>
      <c r="BK7" s="24" t="s">
        <v>102</v>
      </c>
      <c r="BL7" s="24" t="s">
        <v>102</v>
      </c>
      <c r="BM7" s="24" t="s">
        <v>102</v>
      </c>
      <c r="BN7" s="24" t="s">
        <v>102</v>
      </c>
      <c r="BO7" s="24">
        <v>1142.44</v>
      </c>
      <c r="BP7" s="24">
        <v>1099.1500000000001</v>
      </c>
      <c r="BQ7" s="24" t="s">
        <v>102</v>
      </c>
      <c r="BR7" s="24" t="s">
        <v>102</v>
      </c>
      <c r="BS7" s="24" t="s">
        <v>102</v>
      </c>
      <c r="BT7" s="24" t="s">
        <v>102</v>
      </c>
      <c r="BU7" s="24">
        <v>20.74</v>
      </c>
      <c r="BV7" s="24" t="s">
        <v>102</v>
      </c>
      <c r="BW7" s="24" t="s">
        <v>102</v>
      </c>
      <c r="BX7" s="24" t="s">
        <v>102</v>
      </c>
      <c r="BY7" s="24" t="s">
        <v>102</v>
      </c>
      <c r="BZ7" s="24">
        <v>66.63</v>
      </c>
      <c r="CA7" s="24">
        <v>72.92</v>
      </c>
      <c r="CB7" s="24" t="s">
        <v>102</v>
      </c>
      <c r="CC7" s="24" t="s">
        <v>102</v>
      </c>
      <c r="CD7" s="24" t="s">
        <v>102</v>
      </c>
      <c r="CE7" s="24" t="s">
        <v>102</v>
      </c>
      <c r="CF7" s="24">
        <v>733.37</v>
      </c>
      <c r="CG7" s="24" t="s">
        <v>102</v>
      </c>
      <c r="CH7" s="24" t="s">
        <v>102</v>
      </c>
      <c r="CI7" s="24" t="s">
        <v>102</v>
      </c>
      <c r="CJ7" s="24" t="s">
        <v>102</v>
      </c>
      <c r="CK7" s="24">
        <v>252.17</v>
      </c>
      <c r="CL7" s="24">
        <v>225.78</v>
      </c>
      <c r="CM7" s="24" t="s">
        <v>102</v>
      </c>
      <c r="CN7" s="24" t="s">
        <v>102</v>
      </c>
      <c r="CO7" s="24" t="s">
        <v>102</v>
      </c>
      <c r="CP7" s="24" t="s">
        <v>102</v>
      </c>
      <c r="CQ7" s="24" t="s">
        <v>102</v>
      </c>
      <c r="CR7" s="24" t="s">
        <v>102</v>
      </c>
      <c r="CS7" s="24" t="s">
        <v>102</v>
      </c>
      <c r="CT7" s="24" t="s">
        <v>102</v>
      </c>
      <c r="CU7" s="24" t="s">
        <v>102</v>
      </c>
      <c r="CV7" s="24">
        <v>42.15</v>
      </c>
      <c r="CW7" s="24">
        <v>43.17</v>
      </c>
      <c r="CX7" s="24" t="s">
        <v>102</v>
      </c>
      <c r="CY7" s="24" t="s">
        <v>102</v>
      </c>
      <c r="CZ7" s="24" t="s">
        <v>102</v>
      </c>
      <c r="DA7" s="24" t="s">
        <v>102</v>
      </c>
      <c r="DB7" s="24">
        <v>46.72</v>
      </c>
      <c r="DC7" s="24" t="s">
        <v>102</v>
      </c>
      <c r="DD7" s="24" t="s">
        <v>102</v>
      </c>
      <c r="DE7" s="24" t="s">
        <v>102</v>
      </c>
      <c r="DF7" s="24" t="s">
        <v>102</v>
      </c>
      <c r="DG7" s="24">
        <v>84.21</v>
      </c>
      <c r="DH7" s="24">
        <v>86.31</v>
      </c>
      <c r="DI7" s="24" t="s">
        <v>102</v>
      </c>
      <c r="DJ7" s="24" t="s">
        <v>102</v>
      </c>
      <c r="DK7" s="24" t="s">
        <v>102</v>
      </c>
      <c r="DL7" s="24" t="s">
        <v>102</v>
      </c>
      <c r="DM7" s="24">
        <v>29.87</v>
      </c>
      <c r="DN7" s="24" t="s">
        <v>102</v>
      </c>
      <c r="DO7" s="24" t="s">
        <v>102</v>
      </c>
      <c r="DP7" s="24" t="s">
        <v>102</v>
      </c>
      <c r="DQ7" s="24" t="s">
        <v>102</v>
      </c>
      <c r="DR7" s="24">
        <v>27.46</v>
      </c>
      <c r="DS7" s="24">
        <v>30.82</v>
      </c>
      <c r="DT7" s="24" t="s">
        <v>102</v>
      </c>
      <c r="DU7" s="24" t="s">
        <v>102</v>
      </c>
      <c r="DV7" s="24" t="s">
        <v>102</v>
      </c>
      <c r="DW7" s="24" t="s">
        <v>102</v>
      </c>
      <c r="DX7" s="24">
        <v>0</v>
      </c>
      <c r="DY7" s="24" t="s">
        <v>102</v>
      </c>
      <c r="DZ7" s="24" t="s">
        <v>102</v>
      </c>
      <c r="EA7" s="24" t="s">
        <v>102</v>
      </c>
      <c r="EB7" s="24" t="s">
        <v>102</v>
      </c>
      <c r="EC7" s="24">
        <v>0.02</v>
      </c>
      <c r="ED7" s="24">
        <v>0.06</v>
      </c>
      <c r="EE7" s="24" t="s">
        <v>102</v>
      </c>
      <c r="EF7" s="24" t="s">
        <v>102</v>
      </c>
      <c r="EG7" s="24" t="s">
        <v>102</v>
      </c>
      <c r="EH7" s="24" t="s">
        <v>102</v>
      </c>
      <c r="EI7" s="24">
        <v>0</v>
      </c>
      <c r="EJ7" s="24" t="s">
        <v>102</v>
      </c>
      <c r="EK7" s="24" t="s">
        <v>102</v>
      </c>
      <c r="EL7" s="24" t="s">
        <v>102</v>
      </c>
      <c r="EM7" s="24" t="s">
        <v>102</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瓜生 一輝</cp:lastModifiedBy>
  <cp:lastPrinted>2026-01-26T23:37:05Z</cp:lastPrinted>
  <dcterms:created xsi:type="dcterms:W3CDTF">2025-12-23T06:09:46Z</dcterms:created>
  <dcterms:modified xsi:type="dcterms:W3CDTF">2026-01-27T04:16:01Z</dcterms:modified>
  <cp:category/>
</cp:coreProperties>
</file>